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720" yWindow="-240" windowWidth="7185" windowHeight="7320"/>
  </bookViews>
  <sheets>
    <sheet name="dem17" sheetId="4" r:id="rId1"/>
  </sheets>
  <externalReferences>
    <externalReference r:id="rId2"/>
  </externalReferences>
  <definedNames>
    <definedName name="__123Graph_D" hidden="1">'dem17'!#REF!</definedName>
    <definedName name="_xlnm._FilterDatabase" localSheetId="0" hidden="1">'dem17'!$A$15:$L$101</definedName>
    <definedName name="_rec1">#REF!</definedName>
    <definedName name="_Regression_Int" localSheetId="0" hidden="1">1</definedName>
    <definedName name="ahcap">[1]dem2!$D$646:$L$646</definedName>
    <definedName name="cap_pw" localSheetId="0">'dem17'!#REF!</definedName>
    <definedName name="censusrec">#REF!</definedName>
    <definedName name="charged">#REF!</definedName>
    <definedName name="da">#REF!</definedName>
    <definedName name="ee">#REF!</definedName>
    <definedName name="fishcap">[1]dem2!$D$657:$L$657</definedName>
    <definedName name="Fishrev">[1]dem2!$D$574:$L$574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pr" localSheetId="0">'dem17'!$D$77:$L$77</definedName>
    <definedName name="iprcap">'dem17'!$D$99:$L$99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'dem17'!#REF!</definedName>
    <definedName name="np">#REF!</definedName>
    <definedName name="Nutrition">#REF!</definedName>
    <definedName name="oges">#REF!</definedName>
    <definedName name="pension">#REF!</definedName>
    <definedName name="_xlnm.Print_Area" localSheetId="0">'dem17'!$A$1:$L$102</definedName>
    <definedName name="_xlnm.Print_Titles" localSheetId="0">'dem17'!$11:$14</definedName>
    <definedName name="pw">#REF!</definedName>
    <definedName name="pwcap" localSheetId="0">'dem17'!#REF!</definedName>
    <definedName name="pwcap">#REF!</definedName>
    <definedName name="rec" localSheetId="0">'dem17'!#REF!</definedName>
    <definedName name="rec">#REF!</definedName>
    <definedName name="reform">#REF!</definedName>
    <definedName name="revise" localSheetId="0">'dem17'!#REF!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 localSheetId="0">'dem17'!$D$87:$L$87</definedName>
    <definedName name="sss">#REF!</definedName>
    <definedName name="summary" localSheetId="0">'dem17'!#REF!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'dem17'!$A$1:$L$89</definedName>
    <definedName name="Z_239EE218_578E_4317_BEED_14D5D7089E27_.wvu.PrintArea" localSheetId="0" hidden="1">'dem17'!$A$1:$L$88</definedName>
    <definedName name="Z_239EE218_578E_4317_BEED_14D5D7089E27_.wvu.PrintTitles" localSheetId="0" hidden="1">'dem17'!$11:$14</definedName>
    <definedName name="Z_302A3EA3_AE96_11D5_A646_0050BA3D7AFD_.wvu.FilterData" localSheetId="0" hidden="1">'dem17'!$A$1:$L$89</definedName>
    <definedName name="Z_302A3EA3_AE96_11D5_A646_0050BA3D7AFD_.wvu.PrintArea" localSheetId="0" hidden="1">'dem17'!$A$1:$L$88</definedName>
    <definedName name="Z_302A3EA3_AE96_11D5_A646_0050BA3D7AFD_.wvu.PrintTitles" localSheetId="0" hidden="1">'dem17'!$11:$14</definedName>
    <definedName name="Z_36DBA021_0ECB_11D4_8064_004005726899_.wvu.FilterData" localSheetId="0" hidden="1">'dem17'!$C$16:$C$88</definedName>
    <definedName name="Z_36DBA021_0ECB_11D4_8064_004005726899_.wvu.PrintArea" localSheetId="0" hidden="1">'dem17'!$A$1:$L$88</definedName>
    <definedName name="Z_36DBA021_0ECB_11D4_8064_004005726899_.wvu.PrintTitles" localSheetId="0" hidden="1">'dem17'!$11:$14</definedName>
    <definedName name="Z_93EBE921_AE91_11D5_8685_004005726899_.wvu.FilterData" localSheetId="0" hidden="1">'dem17'!$C$16:$C$88</definedName>
    <definedName name="Z_93EBE921_AE91_11D5_8685_004005726899_.wvu.PrintArea" localSheetId="0" hidden="1">'dem17'!$A$1:$L$88</definedName>
    <definedName name="Z_93EBE921_AE91_11D5_8685_004005726899_.wvu.PrintTitles" localSheetId="0" hidden="1">'dem17'!$11:$14</definedName>
    <definedName name="Z_94DA79C1_0FDE_11D5_9579_000021DAEEA2_.wvu.FilterData" localSheetId="0" hidden="1">'dem17'!$C$16:$C$88</definedName>
    <definedName name="Z_94DA79C1_0FDE_11D5_9579_000021DAEEA2_.wvu.PrintArea" localSheetId="0" hidden="1">'dem17'!$A$1:$L$88</definedName>
    <definedName name="Z_94DA79C1_0FDE_11D5_9579_000021DAEEA2_.wvu.PrintTitles" localSheetId="0" hidden="1">'dem17'!$11:$14</definedName>
    <definedName name="Z_B4CB0974_161F_11D5_8064_004005726899_.wvu.FilterData" localSheetId="0" hidden="1">'dem17'!$C$16:$C$88</definedName>
    <definedName name="Z_C868F8C3_16D7_11D5_A68D_81D6213F5331_.wvu.FilterData" localSheetId="0" hidden="1">'dem17'!$C$16:$C$88</definedName>
    <definedName name="Z_C868F8C3_16D7_11D5_A68D_81D6213F5331_.wvu.PrintArea" localSheetId="0" hidden="1">'dem17'!$A$1:$L$88</definedName>
    <definedName name="Z_C868F8C3_16D7_11D5_A68D_81D6213F5331_.wvu.PrintTitles" localSheetId="0" hidden="1">'dem17'!$11:$14</definedName>
    <definedName name="Z_E5DF37BD_125C_11D5_8DC4_D0F5D88B3549_.wvu.FilterData" localSheetId="0" hidden="1">'dem17'!$C$16:$C$88</definedName>
    <definedName name="Z_E5DF37BD_125C_11D5_8DC4_D0F5D88B3549_.wvu.PrintArea" localSheetId="0" hidden="1">'dem17'!$A$1:$L$88</definedName>
    <definedName name="Z_E5DF37BD_125C_11D5_8DC4_D0F5D88B3549_.wvu.PrintTitles" localSheetId="0" hidden="1">'dem17'!$11:$14</definedName>
    <definedName name="Z_F8ADACC1_164E_11D6_B603_000021DAEEA2_.wvu.FilterData" localSheetId="0" hidden="1">'dem17'!$C$16:$C$88</definedName>
    <definedName name="Z_F8ADACC1_164E_11D6_B603_000021DAEEA2_.wvu.PrintArea" localSheetId="0" hidden="1">'dem17'!$A$1:$L$88</definedName>
    <definedName name="Z_F8ADACC1_164E_11D6_B603_000021DAEEA2_.wvu.PrintTitles" localSheetId="0" hidden="1">'dem17'!$11:$14</definedName>
  </definedNames>
  <calcPr calcId="125725"/>
</workbook>
</file>

<file path=xl/calcChain.xml><?xml version="1.0" encoding="utf-8"?>
<calcChain xmlns="http://schemas.openxmlformats.org/spreadsheetml/2006/main">
  <c r="L95" i="4"/>
  <c r="L96" s="1"/>
  <c r="L97" s="1"/>
  <c r="L98" s="1"/>
  <c r="L99" s="1"/>
  <c r="L100" s="1"/>
  <c r="L84"/>
  <c r="L83"/>
  <c r="L82"/>
  <c r="L73"/>
  <c r="L72"/>
  <c r="L71"/>
  <c r="L70"/>
  <c r="L64"/>
  <c r="L63"/>
  <c r="L62"/>
  <c r="L61"/>
  <c r="L55"/>
  <c r="L54"/>
  <c r="L53"/>
  <c r="L52"/>
  <c r="L46"/>
  <c r="L45"/>
  <c r="L44"/>
  <c r="L43"/>
  <c r="L42"/>
  <c r="L41"/>
  <c r="L36"/>
  <c r="L35"/>
  <c r="L34"/>
  <c r="L33"/>
  <c r="L32"/>
  <c r="L24"/>
  <c r="L23"/>
  <c r="L22"/>
  <c r="L21"/>
  <c r="K51"/>
  <c r="K56" s="1"/>
  <c r="K57" s="1"/>
  <c r="K96"/>
  <c r="K97" s="1"/>
  <c r="K98" s="1"/>
  <c r="K99" s="1"/>
  <c r="K100" s="1"/>
  <c r="K85"/>
  <c r="K87" s="1"/>
  <c r="K74"/>
  <c r="K75" s="1"/>
  <c r="K65"/>
  <c r="K66" s="1"/>
  <c r="K47"/>
  <c r="K38"/>
  <c r="K37"/>
  <c r="K25"/>
  <c r="K26" s="1"/>
  <c r="K27" s="1"/>
  <c r="I96"/>
  <c r="I97" s="1"/>
  <c r="I98" s="1"/>
  <c r="I99" s="1"/>
  <c r="I100" s="1"/>
  <c r="H96"/>
  <c r="H97" s="1"/>
  <c r="H98" s="1"/>
  <c r="H99" s="1"/>
  <c r="H100" s="1"/>
  <c r="E96"/>
  <c r="E97" s="1"/>
  <c r="E98" s="1"/>
  <c r="E99" s="1"/>
  <c r="E100" s="1"/>
  <c r="G96"/>
  <c r="G97" s="1"/>
  <c r="G98" s="1"/>
  <c r="G99" s="1"/>
  <c r="G100" s="1"/>
  <c r="F96"/>
  <c r="F97" s="1"/>
  <c r="F98" s="1"/>
  <c r="F99" s="1"/>
  <c r="F100" s="1"/>
  <c r="D96"/>
  <c r="D97" s="1"/>
  <c r="D98" s="1"/>
  <c r="D99" s="1"/>
  <c r="D100" s="1"/>
  <c r="I85"/>
  <c r="I86" s="1"/>
  <c r="H85"/>
  <c r="H86" s="1"/>
  <c r="D85"/>
  <c r="D86" s="1"/>
  <c r="G85"/>
  <c r="G87" s="1"/>
  <c r="F85"/>
  <c r="F86" s="1"/>
  <c r="E85"/>
  <c r="E86" s="1"/>
  <c r="I74"/>
  <c r="I75" s="1"/>
  <c r="I65"/>
  <c r="I66" s="1"/>
  <c r="I56"/>
  <c r="I57" s="1"/>
  <c r="I47"/>
  <c r="I38"/>
  <c r="H74"/>
  <c r="H75" s="1"/>
  <c r="H65"/>
  <c r="H66" s="1"/>
  <c r="H56"/>
  <c r="H57" s="1"/>
  <c r="H47"/>
  <c r="H38"/>
  <c r="G74"/>
  <c r="G75" s="1"/>
  <c r="F74"/>
  <c r="F75" s="1"/>
  <c r="E74"/>
  <c r="E75" s="1"/>
  <c r="D74"/>
  <c r="D75" s="1"/>
  <c r="G65"/>
  <c r="G66" s="1"/>
  <c r="F65"/>
  <c r="F66" s="1"/>
  <c r="E65"/>
  <c r="E66" s="1"/>
  <c r="D65"/>
  <c r="D66" s="1"/>
  <c r="G56"/>
  <c r="G57" s="1"/>
  <c r="F56"/>
  <c r="F57" s="1"/>
  <c r="E56"/>
  <c r="E57" s="1"/>
  <c r="D56"/>
  <c r="D57" s="1"/>
  <c r="G47"/>
  <c r="F47"/>
  <c r="E47"/>
  <c r="D47"/>
  <c r="G38"/>
  <c r="F38"/>
  <c r="E38"/>
  <c r="D38"/>
  <c r="I37"/>
  <c r="H37"/>
  <c r="G37"/>
  <c r="F37"/>
  <c r="E37"/>
  <c r="D37"/>
  <c r="I25"/>
  <c r="I26" s="1"/>
  <c r="I27" s="1"/>
  <c r="H25"/>
  <c r="H26" s="1"/>
  <c r="H27" s="1"/>
  <c r="G25"/>
  <c r="G26" s="1"/>
  <c r="G27" s="1"/>
  <c r="F25"/>
  <c r="F26" s="1"/>
  <c r="F27" s="1"/>
  <c r="E25"/>
  <c r="E26" s="1"/>
  <c r="E27" s="1"/>
  <c r="D25"/>
  <c r="D26" s="1"/>
  <c r="D27" s="1"/>
  <c r="J47"/>
  <c r="J96"/>
  <c r="J97" s="1"/>
  <c r="J98" s="1"/>
  <c r="J99" s="1"/>
  <c r="J100" s="1"/>
  <c r="J74"/>
  <c r="J75" s="1"/>
  <c r="J65"/>
  <c r="J66" s="1"/>
  <c r="J56"/>
  <c r="J57" s="1"/>
  <c r="J38"/>
  <c r="J25"/>
  <c r="J26" s="1"/>
  <c r="J27" s="1"/>
  <c r="J85"/>
  <c r="J87" s="1"/>
  <c r="J37"/>
  <c r="D76" l="1"/>
  <c r="D77" s="1"/>
  <c r="F76"/>
  <c r="F77" s="1"/>
  <c r="E76"/>
  <c r="E77" s="1"/>
  <c r="I76"/>
  <c r="I77" s="1"/>
  <c r="E87"/>
  <c r="J76"/>
  <c r="J77" s="1"/>
  <c r="J88" s="1"/>
  <c r="J101" s="1"/>
  <c r="G76"/>
  <c r="G77" s="1"/>
  <c r="G88" s="1"/>
  <c r="G101" s="1"/>
  <c r="H76"/>
  <c r="H77" s="1"/>
  <c r="K76"/>
  <c r="K77" s="1"/>
  <c r="K88" s="1"/>
  <c r="K101" s="1"/>
  <c r="L51"/>
  <c r="L56" s="1"/>
  <c r="L57" s="1"/>
  <c r="L85"/>
  <c r="L86" s="1"/>
  <c r="F87"/>
  <c r="L47"/>
  <c r="L38"/>
  <c r="K86"/>
  <c r="L25"/>
  <c r="L26" s="1"/>
  <c r="L27" s="1"/>
  <c r="L74"/>
  <c r="L75" s="1"/>
  <c r="L65"/>
  <c r="L66" s="1"/>
  <c r="L37"/>
  <c r="G86"/>
  <c r="J86"/>
  <c r="D87"/>
  <c r="I87"/>
  <c r="H87"/>
  <c r="F9"/>
  <c r="E88" l="1"/>
  <c r="E101" s="1"/>
  <c r="I88"/>
  <c r="I101" s="1"/>
  <c r="L76"/>
  <c r="L77" s="1"/>
  <c r="L87"/>
  <c r="F88"/>
  <c r="F101" s="1"/>
  <c r="H88"/>
  <c r="H101" s="1"/>
  <c r="D88"/>
  <c r="D101" s="1"/>
  <c r="L88" l="1"/>
  <c r="E9" s="1"/>
  <c r="G9" s="1"/>
  <c r="L101" l="1"/>
</calcChain>
</file>

<file path=xl/sharedStrings.xml><?xml version="1.0" encoding="utf-8"?>
<sst xmlns="http://schemas.openxmlformats.org/spreadsheetml/2006/main" count="171" uniqueCount="79">
  <si>
    <t>INFORMATION AND PUBLIC RELATION</t>
  </si>
  <si>
    <t>Information and Publicity</t>
  </si>
  <si>
    <t>(h) Others</t>
  </si>
  <si>
    <t>Secretariat - Social Services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</si>
  <si>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</si>
  <si>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</si>
  <si>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</si>
  <si>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</si>
  <si>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</si>
  <si>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</si>
  <si>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</si>
  <si>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</si>
  <si>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</si>
  <si>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</si>
  <si>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Films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</si>
  <si>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</si>
  <si>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</si>
  <si>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</si>
  <si>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</si>
  <si>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</si>
  <si>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</si>
  <si>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</si>
  <si>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60.00.52</t>
  </si>
  <si>
    <t>Others</t>
  </si>
  <si>
    <t>60.00.51</t>
  </si>
  <si>
    <t>Motor Vehicles</t>
  </si>
  <si>
    <t>Other Charges</t>
  </si>
  <si>
    <t>Advertising and Visual Publicity</t>
  </si>
  <si>
    <t>00.00.01</t>
  </si>
  <si>
    <t>00.00.50</t>
  </si>
  <si>
    <t>Information Centres</t>
  </si>
  <si>
    <t>Head Office Establishment</t>
  </si>
  <si>
    <t>00.44.01</t>
  </si>
  <si>
    <t>00.44.11</t>
  </si>
  <si>
    <t>00.44.13</t>
  </si>
  <si>
    <t>00.44.50</t>
  </si>
  <si>
    <t>00.44.51</t>
  </si>
  <si>
    <t>Photo Services</t>
  </si>
  <si>
    <t>Publications</t>
  </si>
  <si>
    <t>Sikkim Herald</t>
  </si>
  <si>
    <t>62.00.01</t>
  </si>
  <si>
    <t>62.00.11</t>
  </si>
  <si>
    <t>62.00.13</t>
  </si>
  <si>
    <t>62.00.50</t>
  </si>
  <si>
    <t>Secretariat- Social Services</t>
  </si>
  <si>
    <t>18.00.01</t>
  </si>
  <si>
    <t>18.00.11</t>
  </si>
  <si>
    <t>18.00.13</t>
  </si>
  <si>
    <t>DEMAND NO. 17</t>
  </si>
  <si>
    <t>II. Details of the estimates and the heads under which this grant will be accounted for:</t>
  </si>
  <si>
    <t>B - Social Services (d) Information and Broadcasting</t>
  </si>
  <si>
    <t>Revenue</t>
  </si>
  <si>
    <t>Capital</t>
  </si>
  <si>
    <t>Secretariat</t>
  </si>
  <si>
    <t>CAPITAL SECTION</t>
  </si>
  <si>
    <t>Buildings</t>
  </si>
  <si>
    <t>Information and Public Relation</t>
  </si>
  <si>
    <t>Capital Outlay on Information and 
Publicity</t>
  </si>
  <si>
    <t>18.00.71</t>
  </si>
  <si>
    <t>B - Capital Account of Social Services (d) Capital Account of 
Information and Broadcasting</t>
  </si>
  <si>
    <t>Capital Outlay on Information and Publicity</t>
  </si>
  <si>
    <t>Direction and Administration</t>
  </si>
  <si>
    <t>Machinery and Equipments</t>
  </si>
  <si>
    <t>00.00.71</t>
  </si>
  <si>
    <t>00.00.72</t>
  </si>
  <si>
    <t>00.00.73</t>
  </si>
  <si>
    <t>Provision for Grant of Film making</t>
  </si>
  <si>
    <t>Media Development Fund</t>
  </si>
  <si>
    <t>Grant to Film Makers</t>
  </si>
  <si>
    <t>(In Thousands of Rupees)</t>
  </si>
  <si>
    <t>2012-13</t>
  </si>
  <si>
    <t>00.00.74</t>
  </si>
  <si>
    <t>International Flower Festival</t>
  </si>
  <si>
    <t>Construction of Soochana Bhawan (SPA)</t>
  </si>
  <si>
    <t>2013-14</t>
  </si>
  <si>
    <t>60.00.50</t>
  </si>
  <si>
    <t>2014-15</t>
  </si>
  <si>
    <t>I. Estimate of the amount required in the year ending 31st March, 2015 to defray the charges in respect of Information and Public Relation .</t>
  </si>
  <si>
    <t>Information and Public Relation Department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</si>
</sst>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0#"/>
    <numFmt numFmtId="165" formatCode="00000#"/>
    <numFmt numFmtId="166" formatCode="0#.00#"/>
    <numFmt numFmtId="167" formatCode="00.000"/>
    <numFmt numFmtId="168" formatCode="0#.000"/>
    <numFmt numFmtId="169" formatCode="00.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05">
    <xf numFmtId="0" fontId="0" fillId="0" borderId="0" xfId="0"/>
    <xf numFmtId="0" fontId="3" fillId="0" borderId="0" xfId="2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/>
    <xf numFmtId="0" fontId="3" fillId="0" borderId="1" xfId="3" applyFont="1" applyFill="1" applyBorder="1"/>
    <xf numFmtId="0" fontId="3" fillId="0" borderId="2" xfId="4" applyFont="1" applyFill="1" applyBorder="1" applyAlignment="1" applyProtection="1">
      <alignment horizontal="right" vertical="top" wrapText="1"/>
    </xf>
    <xf numFmtId="0" fontId="3" fillId="0" borderId="0" xfId="3" applyFont="1" applyFill="1" applyBorder="1" applyProtection="1"/>
    <xf numFmtId="0" fontId="3" fillId="0" borderId="0" xfId="4" applyFont="1" applyFill="1" applyProtection="1"/>
    <xf numFmtId="0" fontId="3" fillId="0" borderId="0" xfId="4" applyFont="1" applyFill="1" applyBorder="1" applyAlignment="1" applyProtection="1">
      <alignment vertical="top" wrapText="1"/>
    </xf>
    <xf numFmtId="0" fontId="3" fillId="0" borderId="0" xfId="4" applyFont="1" applyFill="1" applyBorder="1" applyAlignment="1" applyProtection="1">
      <alignment horizontal="right" vertical="top" wrapText="1"/>
    </xf>
    <xf numFmtId="0" fontId="3" fillId="0" borderId="1" xfId="4" applyFont="1" applyFill="1" applyBorder="1" applyAlignment="1" applyProtection="1">
      <alignment horizontal="righ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0" fontId="4" fillId="0" borderId="0" xfId="2" applyFont="1" applyFill="1" applyBorder="1"/>
    <xf numFmtId="0" fontId="3" fillId="0" borderId="3" xfId="2" applyFont="1" applyFill="1" applyBorder="1" applyAlignment="1">
      <alignment vertical="top" wrapText="1"/>
    </xf>
    <xf numFmtId="0" fontId="4" fillId="0" borderId="3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Protection="1"/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>
      <alignment horizontal="right"/>
    </xf>
    <xf numFmtId="0" fontId="3" fillId="0" borderId="0" xfId="2" applyNumberFormat="1" applyFont="1" applyFill="1" applyBorder="1"/>
    <xf numFmtId="0" fontId="4" fillId="0" borderId="0" xfId="2" applyFont="1" applyFill="1" applyBorder="1" applyAlignment="1">
      <alignment horizontal="right" vertical="top" wrapText="1"/>
    </xf>
    <xf numFmtId="164" fontId="3" fillId="0" borderId="0" xfId="2" applyNumberFormat="1" applyFont="1" applyFill="1" applyBorder="1" applyAlignment="1">
      <alignment horizontal="right" vertical="top" wrapText="1"/>
    </xf>
    <xf numFmtId="166" fontId="4" fillId="0" borderId="0" xfId="2" applyNumberFormat="1" applyFont="1" applyFill="1" applyBorder="1" applyAlignment="1">
      <alignment horizontal="right" vertical="top" wrapText="1"/>
    </xf>
    <xf numFmtId="169" fontId="3" fillId="0" borderId="0" xfId="2" applyNumberFormat="1" applyFont="1" applyFill="1" applyBorder="1" applyAlignment="1">
      <alignment horizontal="right" vertical="top" wrapText="1"/>
    </xf>
    <xf numFmtId="168" fontId="4" fillId="0" borderId="0" xfId="2" applyNumberFormat="1" applyFont="1" applyFill="1" applyBorder="1" applyAlignment="1">
      <alignment horizontal="right" vertical="top" wrapText="1"/>
    </xf>
    <xf numFmtId="167" fontId="4" fillId="0" borderId="0" xfId="2" applyNumberFormat="1" applyFont="1" applyFill="1" applyBorder="1" applyAlignment="1">
      <alignment horizontal="right" vertical="top" wrapText="1"/>
    </xf>
    <xf numFmtId="0" fontId="3" fillId="0" borderId="3" xfId="2" applyFont="1" applyFill="1" applyBorder="1" applyAlignment="1">
      <alignment horizontal="right" vertical="top" wrapText="1"/>
    </xf>
    <xf numFmtId="0" fontId="3" fillId="0" borderId="1" xfId="3" applyNumberFormat="1" applyFont="1" applyFill="1" applyBorder="1"/>
    <xf numFmtId="0" fontId="3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/>
    <xf numFmtId="0" fontId="3" fillId="0" borderId="1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right"/>
    </xf>
    <xf numFmtId="43" fontId="3" fillId="0" borderId="0" xfId="1" applyFont="1" applyFill="1" applyBorder="1" applyAlignment="1">
      <alignment horizontal="right" wrapText="1"/>
    </xf>
    <xf numFmtId="43" fontId="3" fillId="0" borderId="0" xfId="1" applyFont="1" applyFill="1" applyBorder="1" applyAlignment="1" applyProtection="1">
      <alignment horizontal="right" wrapText="1"/>
    </xf>
    <xf numFmtId="0" fontId="3" fillId="0" borderId="1" xfId="2" applyFont="1" applyFill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2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3" xfId="2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3" fillId="0" borderId="3" xfId="2" applyNumberFormat="1" applyFont="1" applyFill="1" applyBorder="1" applyAlignment="1" applyProtection="1">
      <alignment horizontal="right" wrapText="1"/>
    </xf>
    <xf numFmtId="43" fontId="3" fillId="0" borderId="3" xfId="1" applyFont="1" applyFill="1" applyBorder="1" applyAlignment="1">
      <alignment horizontal="right" wrapText="1"/>
    </xf>
    <xf numFmtId="43" fontId="3" fillId="0" borderId="3" xfId="1" applyFont="1" applyFill="1" applyBorder="1" applyAlignment="1" applyProtection="1">
      <alignment horizontal="right" wrapText="1"/>
    </xf>
    <xf numFmtId="0" fontId="3" fillId="0" borderId="1" xfId="2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right"/>
    </xf>
    <xf numFmtId="0" fontId="6" fillId="0" borderId="1" xfId="3" applyNumberFormat="1" applyFont="1" applyFill="1" applyBorder="1" applyAlignment="1" applyProtection="1">
      <alignment horizontal="right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left"/>
    </xf>
    <xf numFmtId="0" fontId="4" fillId="0" borderId="0" xfId="2" applyNumberFormat="1" applyFont="1" applyFill="1" applyBorder="1" applyAlignment="1" applyProtection="1">
      <alignment horizontal="center" vertical="top"/>
    </xf>
    <xf numFmtId="0" fontId="3" fillId="0" borderId="0" xfId="2" applyFont="1" applyFill="1" applyBorder="1" applyAlignment="1" applyProtection="1">
      <alignment horizontal="center" vertical="top"/>
    </xf>
    <xf numFmtId="0" fontId="3" fillId="0" borderId="0" xfId="2" applyNumberFormat="1" applyFont="1" applyFill="1" applyBorder="1" applyAlignment="1" applyProtection="1">
      <alignment horizontal="center" vertical="top"/>
    </xf>
    <xf numFmtId="0" fontId="3" fillId="0" borderId="0" xfId="2" applyFont="1" applyFill="1" applyBorder="1" applyAlignment="1">
      <alignment horizontal="left" vertical="top" wrapText="1"/>
    </xf>
    <xf numFmtId="0" fontId="4" fillId="0" borderId="0" xfId="2" applyNumberFormat="1" applyFont="1" applyFill="1" applyBorder="1"/>
    <xf numFmtId="0" fontId="4" fillId="0" borderId="0" xfId="2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left"/>
    </xf>
    <xf numFmtId="0" fontId="3" fillId="0" borderId="0" xfId="4" applyFont="1" applyFill="1" applyBorder="1" applyProtection="1"/>
    <xf numFmtId="0" fontId="3" fillId="0" borderId="0" xfId="3" applyFont="1" applyFill="1" applyBorder="1" applyAlignment="1" applyProtection="1">
      <alignment horizontal="left"/>
    </xf>
    <xf numFmtId="0" fontId="3" fillId="0" borderId="0" xfId="2" applyNumberFormat="1" applyFont="1" applyFill="1" applyBorder="1" applyAlignment="1" applyProtection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3" fillId="0" borderId="0" xfId="5" applyFont="1" applyFill="1" applyAlignment="1">
      <alignment horizontal="left" vertical="top" wrapText="1"/>
    </xf>
    <xf numFmtId="0" fontId="3" fillId="0" borderId="0" xfId="5" applyFont="1" applyFill="1" applyAlignment="1">
      <alignment horizontal="right" vertical="top" wrapText="1"/>
    </xf>
    <xf numFmtId="0" fontId="3" fillId="0" borderId="2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4" fillId="0" borderId="3" xfId="2" applyFont="1" applyFill="1" applyBorder="1"/>
    <xf numFmtId="0" fontId="4" fillId="0" borderId="3" xfId="2" applyFont="1" applyFill="1" applyBorder="1" applyAlignment="1">
      <alignment horizontal="right" vertical="top" wrapText="1"/>
    </xf>
    <xf numFmtId="4" fontId="3" fillId="0" borderId="0" xfId="0" applyNumberFormat="1" applyFont="1" applyFill="1" applyBorder="1"/>
    <xf numFmtId="4" fontId="3" fillId="0" borderId="0" xfId="2" applyNumberFormat="1" applyFont="1" applyFill="1" applyBorder="1"/>
    <xf numFmtId="4" fontId="4" fillId="0" borderId="0" xfId="0" applyNumberFormat="1" applyFont="1" applyFill="1" applyBorder="1"/>
    <xf numFmtId="0" fontId="3" fillId="0" borderId="1" xfId="3" applyFont="1" applyFill="1" applyBorder="1" applyAlignment="1" applyProtection="1">
      <alignment horizontal="left"/>
    </xf>
    <xf numFmtId="43" fontId="3" fillId="0" borderId="1" xfId="1" applyFont="1" applyFill="1" applyBorder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 wrapText="1"/>
    </xf>
    <xf numFmtId="43" fontId="3" fillId="0" borderId="1" xfId="1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right" vertical="top" wrapText="1"/>
    </xf>
    <xf numFmtId="0" fontId="4" fillId="0" borderId="1" xfId="2" applyFont="1" applyFill="1" applyBorder="1" applyAlignment="1" applyProtection="1">
      <alignment horizontal="left" vertical="top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4" fillId="0" borderId="0" xfId="2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1" xfId="2" applyNumberFormat="1" applyFont="1" applyFill="1" applyBorder="1" applyAlignment="1">
      <alignment horizontal="right" wrapText="1"/>
    </xf>
    <xf numFmtId="165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>
      <alignment horizontal="right" wrapText="1"/>
    </xf>
    <xf numFmtId="165" fontId="3" fillId="0" borderId="1" xfId="2" applyNumberFormat="1" applyFont="1" applyFill="1" applyBorder="1" applyAlignment="1">
      <alignment horizontal="right" vertical="top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2" xfId="2" applyFont="1" applyFill="1" applyBorder="1" applyAlignment="1">
      <alignment vertical="top" wrapText="1"/>
    </xf>
    <xf numFmtId="0" fontId="3" fillId="0" borderId="2" xfId="2" applyFont="1" applyFill="1" applyBorder="1" applyAlignment="1">
      <alignment horizontal="right" vertical="top" wrapText="1"/>
    </xf>
    <xf numFmtId="0" fontId="3" fillId="0" borderId="2" xfId="2" applyFont="1" applyFill="1" applyBorder="1"/>
    <xf numFmtId="0" fontId="3" fillId="0" borderId="2" xfId="2" applyNumberFormat="1" applyFont="1" applyFill="1" applyBorder="1"/>
    <xf numFmtId="0" fontId="3" fillId="0" borderId="0" xfId="3" applyNumberFormat="1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3" fillId="0" borderId="2" xfId="3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>
      <alignment horizontal="right" wrapText="1"/>
    </xf>
    <xf numFmtId="0" fontId="3" fillId="0" borderId="0" xfId="0" applyFont="1" applyFill="1" applyBorder="1" applyAlignment="1"/>
  </cellXfs>
  <cellStyles count="6">
    <cellStyle name="Comma" xfId="1" builtinId="3"/>
    <cellStyle name="Normal" xfId="0" builtinId="0"/>
    <cellStyle name="Normal_budget for 03-04" xfId="2"/>
    <cellStyle name="Normal_BUDGET-2000" xfId="3"/>
    <cellStyle name="Normal_budgetDocNIC02-03" xfId="4"/>
    <cellStyle name="Normal_DEMAND17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\Budget%20Documents\$Budget%20documents$\$Budgets%202002%20onward$\$Bud2014$\Budget%20for%20website\Demand%20for%20Grants\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7" transitionEvaluation="1" codeName="Sheet1"/>
  <dimension ref="A1:L102"/>
  <sheetViews>
    <sheetView tabSelected="1" view="pageBreakPreview" topLeftCell="A7" zoomScaleSheetLayoutView="100" workbookViewId="0">
      <selection activeCell="A103" sqref="A103:L124"/>
    </sheetView>
  </sheetViews>
  <sheetFormatPr defaultColWidth="11" defaultRowHeight="12.75"/>
  <cols>
    <col min="1" max="1" width="6.42578125" style="2" customWidth="1"/>
    <col min="2" max="2" width="8.140625" style="1" customWidth="1"/>
    <col min="3" max="3" width="34.5703125" style="50" customWidth="1"/>
    <col min="4" max="4" width="8.5703125" style="19" customWidth="1"/>
    <col min="5" max="5" width="9.42578125" style="19" customWidth="1"/>
    <col min="6" max="6" width="8.42578125" style="50" customWidth="1"/>
    <col min="7" max="7" width="8.5703125" style="50" customWidth="1"/>
    <col min="8" max="8" width="8.5703125" style="19" customWidth="1"/>
    <col min="9" max="9" width="8.42578125" style="19" customWidth="1"/>
    <col min="10" max="10" width="8.5703125" style="19" customWidth="1"/>
    <col min="11" max="11" width="9.140625" style="50" customWidth="1"/>
    <col min="12" max="12" width="8.42578125" style="19" customWidth="1"/>
    <col min="13" max="16384" width="11" style="50"/>
  </cols>
  <sheetData>
    <row r="1" spans="1:12" ht="14.1" customHeight="1">
      <c r="A1" s="101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1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4.1" customHeight="1">
      <c r="C3" s="85"/>
      <c r="D3" s="38"/>
      <c r="E3" s="38"/>
      <c r="F3" s="85"/>
      <c r="G3" s="85"/>
      <c r="H3" s="38"/>
      <c r="I3" s="38"/>
      <c r="J3" s="38"/>
      <c r="K3" s="85"/>
      <c r="L3" s="38"/>
    </row>
    <row r="4" spans="1:12" ht="14.1" customHeight="1">
      <c r="C4" s="85"/>
      <c r="D4" s="18" t="s">
        <v>50</v>
      </c>
      <c r="E4" s="38">
        <v>2220</v>
      </c>
      <c r="F4" s="51" t="s">
        <v>1</v>
      </c>
      <c r="G4" s="85"/>
      <c r="H4" s="38"/>
      <c r="I4" s="38"/>
      <c r="J4" s="38"/>
      <c r="K4" s="85"/>
      <c r="L4" s="38"/>
    </row>
    <row r="5" spans="1:12" ht="14.1" customHeight="1">
      <c r="C5" s="85"/>
      <c r="D5" s="18" t="s">
        <v>2</v>
      </c>
      <c r="E5" s="38">
        <v>2251</v>
      </c>
      <c r="F5" s="51" t="s">
        <v>3</v>
      </c>
      <c r="G5" s="85"/>
      <c r="H5" s="38"/>
      <c r="I5" s="38"/>
      <c r="J5" s="38"/>
      <c r="K5" s="85"/>
      <c r="L5" s="38"/>
    </row>
    <row r="6" spans="1:12" ht="26.1" customHeight="1">
      <c r="B6" s="103" t="s">
        <v>59</v>
      </c>
      <c r="C6" s="104"/>
      <c r="D6" s="104"/>
      <c r="E6" s="52">
        <v>4220</v>
      </c>
      <c r="F6" s="41" t="s">
        <v>60</v>
      </c>
      <c r="G6" s="53"/>
      <c r="H6" s="54"/>
      <c r="I6" s="54"/>
      <c r="J6" s="54"/>
      <c r="K6" s="85"/>
      <c r="L6" s="38"/>
    </row>
    <row r="7" spans="1:12" ht="14.1" customHeight="1">
      <c r="A7" s="51" t="s">
        <v>77</v>
      </c>
    </row>
    <row r="8" spans="1:12" ht="14.1" customHeight="1">
      <c r="A8" s="55"/>
      <c r="D8" s="56"/>
      <c r="E8" s="38" t="s">
        <v>51</v>
      </c>
      <c r="F8" s="85" t="s">
        <v>52</v>
      </c>
      <c r="G8" s="85" t="s">
        <v>11</v>
      </c>
    </row>
    <row r="9" spans="1:12" ht="14.1" customHeight="1">
      <c r="A9" s="55"/>
      <c r="D9" s="57" t="s">
        <v>4</v>
      </c>
      <c r="E9" s="38">
        <f>L88</f>
        <v>108085</v>
      </c>
      <c r="F9" s="58">
        <f>L100</f>
        <v>20000</v>
      </c>
      <c r="G9" s="38">
        <f>F9+E9</f>
        <v>128085</v>
      </c>
      <c r="K9" s="19"/>
    </row>
    <row r="10" spans="1:12" ht="14.1" customHeight="1">
      <c r="A10" s="59" t="s">
        <v>49</v>
      </c>
      <c r="F10" s="19"/>
      <c r="G10" s="19"/>
      <c r="K10" s="19"/>
    </row>
    <row r="11" spans="1:12" s="3" customFormat="1" ht="13.5">
      <c r="A11" s="68"/>
      <c r="B11" s="69"/>
      <c r="C11" s="4"/>
      <c r="D11" s="27"/>
      <c r="E11" s="27"/>
      <c r="F11" s="27"/>
      <c r="G11" s="27"/>
      <c r="H11" s="27"/>
      <c r="I11" s="28"/>
      <c r="J11" s="29"/>
      <c r="K11" s="30"/>
      <c r="L11" s="49" t="s">
        <v>69</v>
      </c>
    </row>
    <row r="12" spans="1:12" s="7" customFormat="1" ht="14.1" customHeight="1">
      <c r="A12" s="70"/>
      <c r="B12" s="5"/>
      <c r="C12" s="61"/>
      <c r="D12" s="102" t="s">
        <v>5</v>
      </c>
      <c r="E12" s="102"/>
      <c r="F12" s="100" t="s">
        <v>6</v>
      </c>
      <c r="G12" s="100"/>
      <c r="H12" s="100" t="s">
        <v>7</v>
      </c>
      <c r="I12" s="100"/>
      <c r="J12" s="100" t="s">
        <v>6</v>
      </c>
      <c r="K12" s="100"/>
      <c r="L12" s="100"/>
    </row>
    <row r="13" spans="1:12" s="7" customFormat="1" ht="14.1" customHeight="1">
      <c r="A13" s="71"/>
      <c r="B13" s="9"/>
      <c r="C13" s="61" t="s">
        <v>8</v>
      </c>
      <c r="D13" s="100" t="s">
        <v>70</v>
      </c>
      <c r="E13" s="100"/>
      <c r="F13" s="100" t="s">
        <v>74</v>
      </c>
      <c r="G13" s="100"/>
      <c r="H13" s="100" t="s">
        <v>74</v>
      </c>
      <c r="I13" s="100"/>
      <c r="J13" s="100" t="s">
        <v>76</v>
      </c>
      <c r="K13" s="100"/>
      <c r="L13" s="100"/>
    </row>
    <row r="14" spans="1:12" s="7" customFormat="1" ht="14.1" customHeight="1">
      <c r="A14" s="72"/>
      <c r="B14" s="10"/>
      <c r="C14" s="78"/>
      <c r="D14" s="31" t="s">
        <v>9</v>
      </c>
      <c r="E14" s="31" t="s">
        <v>10</v>
      </c>
      <c r="F14" s="31" t="s">
        <v>9</v>
      </c>
      <c r="G14" s="31" t="s">
        <v>10</v>
      </c>
      <c r="H14" s="31" t="s">
        <v>9</v>
      </c>
      <c r="I14" s="31" t="s">
        <v>10</v>
      </c>
      <c r="J14" s="31" t="s">
        <v>9</v>
      </c>
      <c r="K14" s="31" t="s">
        <v>10</v>
      </c>
      <c r="L14" s="31" t="s">
        <v>11</v>
      </c>
    </row>
    <row r="15" spans="1:12" s="60" customFormat="1">
      <c r="A15" s="8"/>
      <c r="B15" s="9"/>
      <c r="C15" s="6"/>
      <c r="D15" s="32"/>
      <c r="E15" s="32"/>
      <c r="F15" s="32"/>
      <c r="G15" s="32"/>
      <c r="H15" s="32"/>
      <c r="I15" s="32"/>
      <c r="J15" s="32"/>
      <c r="K15" s="32"/>
      <c r="L15" s="32"/>
    </row>
    <row r="16" spans="1:12">
      <c r="C16" s="12" t="s">
        <v>12</v>
      </c>
      <c r="D16" s="17"/>
      <c r="E16" s="17"/>
      <c r="F16" s="17"/>
      <c r="G16" s="17"/>
      <c r="H16" s="17"/>
      <c r="I16" s="17"/>
      <c r="J16" s="17"/>
      <c r="K16" s="17"/>
      <c r="L16" s="17"/>
    </row>
    <row r="17" spans="1:12">
      <c r="A17" s="2" t="s">
        <v>13</v>
      </c>
      <c r="B17" s="20">
        <v>2220</v>
      </c>
      <c r="C17" s="12" t="s">
        <v>1</v>
      </c>
      <c r="F17" s="62"/>
      <c r="G17" s="62"/>
      <c r="J17" s="62"/>
      <c r="K17" s="62"/>
    </row>
    <row r="18" spans="1:12">
      <c r="B18" s="21">
        <v>1</v>
      </c>
      <c r="C18" s="11" t="s">
        <v>14</v>
      </c>
      <c r="F18" s="19"/>
      <c r="G18" s="19"/>
      <c r="K18" s="19"/>
    </row>
    <row r="19" spans="1:12">
      <c r="B19" s="22">
        <v>1.0009999999999999</v>
      </c>
      <c r="C19" s="12" t="s">
        <v>61</v>
      </c>
      <c r="F19" s="19"/>
      <c r="G19" s="19"/>
      <c r="K19" s="19"/>
    </row>
    <row r="20" spans="1:12">
      <c r="B20" s="21">
        <v>60</v>
      </c>
      <c r="C20" s="11" t="s">
        <v>15</v>
      </c>
      <c r="F20" s="19"/>
      <c r="G20" s="19"/>
      <c r="K20" s="19"/>
    </row>
    <row r="21" spans="1:12">
      <c r="B21" s="88" t="s">
        <v>16</v>
      </c>
      <c r="C21" s="11" t="s">
        <v>17</v>
      </c>
      <c r="D21" s="34">
        <v>0</v>
      </c>
      <c r="E21" s="89">
        <v>535</v>
      </c>
      <c r="F21" s="34">
        <v>0</v>
      </c>
      <c r="G21" s="89">
        <v>620</v>
      </c>
      <c r="H21" s="34">
        <v>0</v>
      </c>
      <c r="I21" s="89">
        <v>620</v>
      </c>
      <c r="J21" s="34">
        <v>0</v>
      </c>
      <c r="K21" s="89">
        <v>700</v>
      </c>
      <c r="L21" s="17">
        <f>SUM(J21:K21)</f>
        <v>700</v>
      </c>
    </row>
    <row r="22" spans="1:12">
      <c r="B22" s="88" t="s">
        <v>18</v>
      </c>
      <c r="C22" s="11" t="s">
        <v>19</v>
      </c>
      <c r="D22" s="34">
        <v>0</v>
      </c>
      <c r="E22" s="89">
        <v>24</v>
      </c>
      <c r="F22" s="84">
        <v>1</v>
      </c>
      <c r="G22" s="89">
        <v>24</v>
      </c>
      <c r="H22" s="84">
        <v>1</v>
      </c>
      <c r="I22" s="89">
        <v>24</v>
      </c>
      <c r="J22" s="34">
        <v>0</v>
      </c>
      <c r="K22" s="89">
        <v>24</v>
      </c>
      <c r="L22" s="17">
        <f>SUM(J22:K22)</f>
        <v>24</v>
      </c>
    </row>
    <row r="23" spans="1:12">
      <c r="B23" s="88" t="s">
        <v>75</v>
      </c>
      <c r="C23" s="2" t="s">
        <v>26</v>
      </c>
      <c r="D23" s="34">
        <v>0</v>
      </c>
      <c r="E23" s="34">
        <v>0</v>
      </c>
      <c r="F23" s="90">
        <v>3000</v>
      </c>
      <c r="G23" s="34">
        <v>0</v>
      </c>
      <c r="H23" s="90">
        <v>3000</v>
      </c>
      <c r="I23" s="34">
        <v>0</v>
      </c>
      <c r="J23" s="90">
        <v>3000</v>
      </c>
      <c r="K23" s="34">
        <v>0</v>
      </c>
      <c r="L23" s="84">
        <f>SUM(J23:K23)</f>
        <v>3000</v>
      </c>
    </row>
    <row r="24" spans="1:12">
      <c r="B24" s="88" t="s">
        <v>22</v>
      </c>
      <c r="C24" s="11" t="s">
        <v>62</v>
      </c>
      <c r="D24" s="89">
        <v>4947</v>
      </c>
      <c r="E24" s="34">
        <v>0</v>
      </c>
      <c r="F24" s="33">
        <v>0</v>
      </c>
      <c r="G24" s="34">
        <v>0</v>
      </c>
      <c r="H24" s="33">
        <v>0</v>
      </c>
      <c r="I24" s="34">
        <v>0</v>
      </c>
      <c r="J24" s="33">
        <v>0</v>
      </c>
      <c r="K24" s="34">
        <v>0</v>
      </c>
      <c r="L24" s="34">
        <f>SUM(J24:K24)</f>
        <v>0</v>
      </c>
    </row>
    <row r="25" spans="1:12">
      <c r="A25" s="2" t="s">
        <v>11</v>
      </c>
      <c r="B25" s="21">
        <v>60</v>
      </c>
      <c r="C25" s="11" t="s">
        <v>15</v>
      </c>
      <c r="D25" s="42">
        <f t="shared" ref="D25:L25" si="0">SUM(D21:D24)</f>
        <v>4947</v>
      </c>
      <c r="E25" s="42">
        <f t="shared" si="0"/>
        <v>559</v>
      </c>
      <c r="F25" s="43">
        <f t="shared" si="0"/>
        <v>3001</v>
      </c>
      <c r="G25" s="42">
        <f t="shared" si="0"/>
        <v>644</v>
      </c>
      <c r="H25" s="42">
        <f t="shared" si="0"/>
        <v>3001</v>
      </c>
      <c r="I25" s="42">
        <f t="shared" si="0"/>
        <v>644</v>
      </c>
      <c r="J25" s="43">
        <f t="shared" si="0"/>
        <v>3000</v>
      </c>
      <c r="K25" s="42">
        <f t="shared" si="0"/>
        <v>724</v>
      </c>
      <c r="L25" s="42">
        <f t="shared" si="0"/>
        <v>3724</v>
      </c>
    </row>
    <row r="26" spans="1:12">
      <c r="A26" s="2" t="s">
        <v>11</v>
      </c>
      <c r="B26" s="22">
        <v>1.0009999999999999</v>
      </c>
      <c r="C26" s="12" t="s">
        <v>61</v>
      </c>
      <c r="D26" s="42">
        <f t="shared" ref="D26:L27" si="1">D25</f>
        <v>4947</v>
      </c>
      <c r="E26" s="42">
        <f t="shared" si="1"/>
        <v>559</v>
      </c>
      <c r="F26" s="43">
        <f t="shared" si="1"/>
        <v>3001</v>
      </c>
      <c r="G26" s="42">
        <f t="shared" si="1"/>
        <v>644</v>
      </c>
      <c r="H26" s="42">
        <f t="shared" si="1"/>
        <v>3001</v>
      </c>
      <c r="I26" s="42">
        <f t="shared" si="1"/>
        <v>644</v>
      </c>
      <c r="J26" s="43">
        <f t="shared" si="1"/>
        <v>3000</v>
      </c>
      <c r="K26" s="42">
        <f t="shared" si="1"/>
        <v>724</v>
      </c>
      <c r="L26" s="42">
        <f t="shared" si="1"/>
        <v>3724</v>
      </c>
    </row>
    <row r="27" spans="1:12">
      <c r="A27" s="2" t="s">
        <v>11</v>
      </c>
      <c r="B27" s="21">
        <v>1</v>
      </c>
      <c r="C27" s="11" t="s">
        <v>14</v>
      </c>
      <c r="D27" s="44">
        <f t="shared" si="1"/>
        <v>4947</v>
      </c>
      <c r="E27" s="44">
        <f t="shared" si="1"/>
        <v>559</v>
      </c>
      <c r="F27" s="91">
        <f t="shared" si="1"/>
        <v>3001</v>
      </c>
      <c r="G27" s="44">
        <f t="shared" si="1"/>
        <v>644</v>
      </c>
      <c r="H27" s="44">
        <f t="shared" si="1"/>
        <v>3001</v>
      </c>
      <c r="I27" s="44">
        <f t="shared" si="1"/>
        <v>644</v>
      </c>
      <c r="J27" s="91">
        <f t="shared" si="1"/>
        <v>3000</v>
      </c>
      <c r="K27" s="44">
        <f t="shared" si="1"/>
        <v>724</v>
      </c>
      <c r="L27" s="44">
        <f t="shared" si="1"/>
        <v>3724</v>
      </c>
    </row>
    <row r="28" spans="1:12">
      <c r="B28" s="21"/>
      <c r="C28" s="11"/>
      <c r="D28" s="16"/>
      <c r="E28" s="16"/>
      <c r="F28" s="16"/>
      <c r="G28" s="16"/>
      <c r="H28" s="16"/>
      <c r="I28" s="16"/>
      <c r="J28" s="16"/>
      <c r="K28" s="16"/>
      <c r="L28" s="16"/>
    </row>
    <row r="29" spans="1:12">
      <c r="B29" s="1">
        <v>60</v>
      </c>
      <c r="C29" s="11" t="s">
        <v>23</v>
      </c>
      <c r="F29" s="19"/>
      <c r="G29" s="19"/>
      <c r="K29" s="19"/>
    </row>
    <row r="30" spans="1:12">
      <c r="B30" s="22">
        <v>60.000999999999998</v>
      </c>
      <c r="C30" s="12" t="s">
        <v>61</v>
      </c>
      <c r="F30" s="19"/>
      <c r="G30" s="19"/>
      <c r="K30" s="19"/>
    </row>
    <row r="31" spans="1:12">
      <c r="B31" s="21">
        <v>60</v>
      </c>
      <c r="C31" s="11" t="s">
        <v>15</v>
      </c>
      <c r="F31" s="19"/>
      <c r="G31" s="19"/>
      <c r="K31" s="19"/>
    </row>
    <row r="32" spans="1:12">
      <c r="B32" s="88" t="s">
        <v>16</v>
      </c>
      <c r="C32" s="11" t="s">
        <v>17</v>
      </c>
      <c r="D32" s="34">
        <v>0</v>
      </c>
      <c r="E32" s="89">
        <v>7548</v>
      </c>
      <c r="F32" s="34">
        <v>0</v>
      </c>
      <c r="G32" s="89">
        <v>8330</v>
      </c>
      <c r="H32" s="34">
        <v>0</v>
      </c>
      <c r="I32" s="89">
        <v>8330</v>
      </c>
      <c r="J32" s="34">
        <v>0</v>
      </c>
      <c r="K32" s="89">
        <v>8796</v>
      </c>
      <c r="L32" s="17">
        <f>SUM(J32:K32)</f>
        <v>8796</v>
      </c>
    </row>
    <row r="33" spans="1:12">
      <c r="B33" s="88" t="s">
        <v>18</v>
      </c>
      <c r="C33" s="11" t="s">
        <v>19</v>
      </c>
      <c r="D33" s="34">
        <v>0</v>
      </c>
      <c r="E33" s="89">
        <v>32</v>
      </c>
      <c r="F33" s="84">
        <v>595</v>
      </c>
      <c r="G33" s="89">
        <v>32</v>
      </c>
      <c r="H33" s="84">
        <v>595</v>
      </c>
      <c r="I33" s="89">
        <v>32</v>
      </c>
      <c r="J33" s="84">
        <v>400</v>
      </c>
      <c r="K33" s="89">
        <v>32</v>
      </c>
      <c r="L33" s="17">
        <f>SUM(J33:K33)</f>
        <v>432</v>
      </c>
    </row>
    <row r="34" spans="1:12">
      <c r="B34" s="88" t="s">
        <v>20</v>
      </c>
      <c r="C34" s="11" t="s">
        <v>21</v>
      </c>
      <c r="D34" s="92">
        <v>4333</v>
      </c>
      <c r="E34" s="89">
        <v>50</v>
      </c>
      <c r="F34" s="90">
        <v>2400</v>
      </c>
      <c r="G34" s="89">
        <v>50</v>
      </c>
      <c r="H34" s="92">
        <v>2400</v>
      </c>
      <c r="I34" s="89">
        <v>50</v>
      </c>
      <c r="J34" s="90">
        <v>2600</v>
      </c>
      <c r="K34" s="89">
        <v>50</v>
      </c>
      <c r="L34" s="17">
        <f>SUM(J34:K34)</f>
        <v>2650</v>
      </c>
    </row>
    <row r="35" spans="1:12">
      <c r="B35" s="88" t="s">
        <v>75</v>
      </c>
      <c r="C35" s="2" t="s">
        <v>26</v>
      </c>
      <c r="D35" s="33">
        <v>0</v>
      </c>
      <c r="E35" s="34">
        <v>0</v>
      </c>
      <c r="F35" s="90">
        <v>5000</v>
      </c>
      <c r="G35" s="34">
        <v>0</v>
      </c>
      <c r="H35" s="90">
        <v>5000</v>
      </c>
      <c r="I35" s="34">
        <v>0</v>
      </c>
      <c r="J35" s="90">
        <v>100</v>
      </c>
      <c r="K35" s="34">
        <v>0</v>
      </c>
      <c r="L35" s="84">
        <f>SUM(J35:K35)</f>
        <v>100</v>
      </c>
    </row>
    <row r="36" spans="1:12">
      <c r="A36" s="35"/>
      <c r="B36" s="93" t="s">
        <v>24</v>
      </c>
      <c r="C36" s="47" t="s">
        <v>25</v>
      </c>
      <c r="D36" s="87">
        <v>295</v>
      </c>
      <c r="E36" s="79">
        <v>0</v>
      </c>
      <c r="F36" s="81">
        <v>0</v>
      </c>
      <c r="G36" s="79">
        <v>0</v>
      </c>
      <c r="H36" s="81">
        <v>0</v>
      </c>
      <c r="I36" s="79">
        <v>0</v>
      </c>
      <c r="J36" s="81">
        <v>0</v>
      </c>
      <c r="K36" s="79">
        <v>0</v>
      </c>
      <c r="L36" s="79">
        <f>SUM(J36:K36)</f>
        <v>0</v>
      </c>
    </row>
    <row r="37" spans="1:12">
      <c r="A37" s="2" t="s">
        <v>11</v>
      </c>
      <c r="B37" s="21">
        <v>60</v>
      </c>
      <c r="C37" s="11" t="s">
        <v>15</v>
      </c>
      <c r="D37" s="87">
        <f t="shared" ref="D37:L37" si="2">SUM(D32:D36)</f>
        <v>4628</v>
      </c>
      <c r="E37" s="87">
        <f t="shared" si="2"/>
        <v>7630</v>
      </c>
      <c r="F37" s="94">
        <f t="shared" si="2"/>
        <v>7995</v>
      </c>
      <c r="G37" s="87">
        <f t="shared" si="2"/>
        <v>8412</v>
      </c>
      <c r="H37" s="87">
        <f t="shared" si="2"/>
        <v>7995</v>
      </c>
      <c r="I37" s="87">
        <f t="shared" si="2"/>
        <v>8412</v>
      </c>
      <c r="J37" s="94">
        <f t="shared" si="2"/>
        <v>3100</v>
      </c>
      <c r="K37" s="87">
        <f t="shared" si="2"/>
        <v>8878</v>
      </c>
      <c r="L37" s="87">
        <f t="shared" si="2"/>
        <v>11978</v>
      </c>
    </row>
    <row r="38" spans="1:12">
      <c r="A38" s="2" t="s">
        <v>11</v>
      </c>
      <c r="B38" s="22">
        <v>60.000999999999998</v>
      </c>
      <c r="C38" s="12" t="s">
        <v>61</v>
      </c>
      <c r="D38" s="44">
        <f t="shared" ref="D38:L38" si="3">SUM(D32:D36)</f>
        <v>4628</v>
      </c>
      <c r="E38" s="44">
        <f t="shared" si="3"/>
        <v>7630</v>
      </c>
      <c r="F38" s="91">
        <f t="shared" si="3"/>
        <v>7995</v>
      </c>
      <c r="G38" s="44">
        <f t="shared" si="3"/>
        <v>8412</v>
      </c>
      <c r="H38" s="44">
        <f t="shared" si="3"/>
        <v>7995</v>
      </c>
      <c r="I38" s="44">
        <f t="shared" si="3"/>
        <v>8412</v>
      </c>
      <c r="J38" s="91">
        <f t="shared" si="3"/>
        <v>3100</v>
      </c>
      <c r="K38" s="44">
        <f>SUM(K32:K36)</f>
        <v>8878</v>
      </c>
      <c r="L38" s="44">
        <f t="shared" si="3"/>
        <v>11978</v>
      </c>
    </row>
    <row r="39" spans="1:12">
      <c r="C39" s="12"/>
      <c r="E39" s="17"/>
      <c r="F39" s="19"/>
      <c r="G39" s="17"/>
      <c r="I39" s="17"/>
      <c r="K39" s="17"/>
      <c r="L39" s="16"/>
    </row>
    <row r="40" spans="1:12">
      <c r="B40" s="22">
        <v>60.100999999999999</v>
      </c>
      <c r="C40" s="12" t="s">
        <v>27</v>
      </c>
      <c r="F40" s="19"/>
      <c r="G40" s="19"/>
      <c r="K40" s="19"/>
    </row>
    <row r="41" spans="1:12">
      <c r="B41" s="88" t="s">
        <v>28</v>
      </c>
      <c r="C41" s="11" t="s">
        <v>17</v>
      </c>
      <c r="D41" s="34">
        <v>0</v>
      </c>
      <c r="E41" s="89">
        <v>531</v>
      </c>
      <c r="F41" s="34">
        <v>0</v>
      </c>
      <c r="G41" s="89">
        <v>350</v>
      </c>
      <c r="H41" s="34">
        <v>0</v>
      </c>
      <c r="I41" s="89">
        <v>350</v>
      </c>
      <c r="J41" s="34">
        <v>0</v>
      </c>
      <c r="K41" s="89">
        <v>389</v>
      </c>
      <c r="L41" s="17">
        <f t="shared" ref="L41:L46" si="4">SUM(J41:K41)</f>
        <v>389</v>
      </c>
    </row>
    <row r="42" spans="1:12">
      <c r="B42" s="88" t="s">
        <v>29</v>
      </c>
      <c r="C42" s="11" t="s">
        <v>26</v>
      </c>
      <c r="D42" s="92">
        <v>26489</v>
      </c>
      <c r="E42" s="89">
        <v>50</v>
      </c>
      <c r="F42" s="90">
        <v>30000</v>
      </c>
      <c r="G42" s="89">
        <v>50</v>
      </c>
      <c r="H42" s="92">
        <v>30000</v>
      </c>
      <c r="I42" s="89">
        <v>50</v>
      </c>
      <c r="J42" s="90">
        <v>5000</v>
      </c>
      <c r="K42" s="89">
        <v>50</v>
      </c>
      <c r="L42" s="16">
        <f t="shared" si="4"/>
        <v>5050</v>
      </c>
    </row>
    <row r="43" spans="1:12">
      <c r="B43" s="88" t="s">
        <v>63</v>
      </c>
      <c r="C43" s="40" t="s">
        <v>66</v>
      </c>
      <c r="D43" s="90">
        <v>4449</v>
      </c>
      <c r="E43" s="34">
        <v>0</v>
      </c>
      <c r="F43" s="90">
        <v>5000</v>
      </c>
      <c r="G43" s="34">
        <v>0</v>
      </c>
      <c r="H43" s="90">
        <v>5000</v>
      </c>
      <c r="I43" s="34">
        <v>0</v>
      </c>
      <c r="J43" s="90">
        <v>1500</v>
      </c>
      <c r="K43" s="34">
        <v>0</v>
      </c>
      <c r="L43" s="84">
        <f t="shared" si="4"/>
        <v>1500</v>
      </c>
    </row>
    <row r="44" spans="1:12">
      <c r="B44" s="88" t="s">
        <v>64</v>
      </c>
      <c r="C44" s="40" t="s">
        <v>67</v>
      </c>
      <c r="D44" s="33">
        <v>0</v>
      </c>
      <c r="E44" s="34">
        <v>0</v>
      </c>
      <c r="F44" s="90">
        <v>5000</v>
      </c>
      <c r="G44" s="34">
        <v>0</v>
      </c>
      <c r="H44" s="90">
        <v>5000</v>
      </c>
      <c r="I44" s="34">
        <v>0</v>
      </c>
      <c r="J44" s="90">
        <v>2000</v>
      </c>
      <c r="K44" s="34">
        <v>0</v>
      </c>
      <c r="L44" s="84">
        <f t="shared" si="4"/>
        <v>2000</v>
      </c>
    </row>
    <row r="45" spans="1:12">
      <c r="B45" s="88" t="s">
        <v>65</v>
      </c>
      <c r="C45" s="39" t="s">
        <v>68</v>
      </c>
      <c r="D45" s="90">
        <v>4100</v>
      </c>
      <c r="E45" s="34">
        <v>0</v>
      </c>
      <c r="F45" s="90">
        <v>5000</v>
      </c>
      <c r="G45" s="34">
        <v>0</v>
      </c>
      <c r="H45" s="90">
        <v>5000</v>
      </c>
      <c r="I45" s="34">
        <v>0</v>
      </c>
      <c r="J45" s="90">
        <v>1500</v>
      </c>
      <c r="K45" s="34">
        <v>0</v>
      </c>
      <c r="L45" s="84">
        <f t="shared" si="4"/>
        <v>1500</v>
      </c>
    </row>
    <row r="46" spans="1:12">
      <c r="B46" s="88" t="s">
        <v>71</v>
      </c>
      <c r="C46" s="39" t="s">
        <v>72</v>
      </c>
      <c r="D46" s="90">
        <v>8493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f t="shared" si="4"/>
        <v>0</v>
      </c>
    </row>
    <row r="47" spans="1:12">
      <c r="A47" s="2" t="s">
        <v>11</v>
      </c>
      <c r="B47" s="22">
        <v>60.100999999999999</v>
      </c>
      <c r="C47" s="12" t="s">
        <v>27</v>
      </c>
      <c r="D47" s="44">
        <f t="shared" ref="D47:L47" si="5">SUM(D41:D46)</f>
        <v>43531</v>
      </c>
      <c r="E47" s="44">
        <f t="shared" si="5"/>
        <v>581</v>
      </c>
      <c r="F47" s="91">
        <f t="shared" si="5"/>
        <v>45000</v>
      </c>
      <c r="G47" s="44">
        <f t="shared" si="5"/>
        <v>400</v>
      </c>
      <c r="H47" s="44">
        <f t="shared" si="5"/>
        <v>45000</v>
      </c>
      <c r="I47" s="44">
        <f t="shared" si="5"/>
        <v>400</v>
      </c>
      <c r="J47" s="91">
        <f t="shared" si="5"/>
        <v>10000</v>
      </c>
      <c r="K47" s="44">
        <f t="shared" si="5"/>
        <v>439</v>
      </c>
      <c r="L47" s="44">
        <f t="shared" si="5"/>
        <v>10439</v>
      </c>
    </row>
    <row r="48" spans="1:12">
      <c r="B48" s="20"/>
      <c r="C48" s="12"/>
      <c r="D48" s="16"/>
      <c r="E48" s="16"/>
      <c r="F48" s="16"/>
      <c r="G48" s="16"/>
      <c r="H48" s="16"/>
      <c r="I48" s="16"/>
      <c r="J48" s="16"/>
      <c r="K48" s="16"/>
      <c r="L48" s="16"/>
    </row>
    <row r="49" spans="1:12">
      <c r="B49" s="22">
        <v>60.101999999999997</v>
      </c>
      <c r="C49" s="12" t="s">
        <v>30</v>
      </c>
      <c r="F49" s="19"/>
      <c r="G49" s="19"/>
      <c r="K49" s="19"/>
    </row>
    <row r="50" spans="1:12">
      <c r="B50" s="23">
        <v>0.44</v>
      </c>
      <c r="C50" s="11" t="s">
        <v>31</v>
      </c>
      <c r="F50" s="19"/>
      <c r="G50" s="19"/>
      <c r="K50" s="19"/>
    </row>
    <row r="51" spans="1:12">
      <c r="B51" s="88" t="s">
        <v>32</v>
      </c>
      <c r="C51" s="11" t="s">
        <v>17</v>
      </c>
      <c r="D51" s="33">
        <v>0</v>
      </c>
      <c r="E51" s="89">
        <v>8730</v>
      </c>
      <c r="F51" s="33">
        <v>0</v>
      </c>
      <c r="G51" s="89">
        <v>10871</v>
      </c>
      <c r="H51" s="33">
        <v>0</v>
      </c>
      <c r="I51" s="89">
        <v>10871</v>
      </c>
      <c r="J51" s="33">
        <v>0</v>
      </c>
      <c r="K51" s="89">
        <f>9749+611</f>
        <v>10360</v>
      </c>
      <c r="L51" s="17">
        <f>SUM(J51:K51)</f>
        <v>10360</v>
      </c>
    </row>
    <row r="52" spans="1:12">
      <c r="B52" s="88" t="s">
        <v>33</v>
      </c>
      <c r="C52" s="11" t="s">
        <v>19</v>
      </c>
      <c r="D52" s="33">
        <v>0</v>
      </c>
      <c r="E52" s="89">
        <v>140</v>
      </c>
      <c r="F52" s="90">
        <v>1</v>
      </c>
      <c r="G52" s="89">
        <v>142</v>
      </c>
      <c r="H52" s="90">
        <v>1</v>
      </c>
      <c r="I52" s="89">
        <v>142</v>
      </c>
      <c r="J52" s="33">
        <v>0</v>
      </c>
      <c r="K52" s="89">
        <v>142</v>
      </c>
      <c r="L52" s="17">
        <f>SUM(J52:K52)</f>
        <v>142</v>
      </c>
    </row>
    <row r="53" spans="1:12">
      <c r="B53" s="88" t="s">
        <v>34</v>
      </c>
      <c r="C53" s="11" t="s">
        <v>21</v>
      </c>
      <c r="D53" s="90">
        <v>315</v>
      </c>
      <c r="E53" s="89">
        <v>209</v>
      </c>
      <c r="F53" s="90">
        <v>600</v>
      </c>
      <c r="G53" s="89">
        <v>165</v>
      </c>
      <c r="H53" s="90">
        <v>600</v>
      </c>
      <c r="I53" s="89">
        <v>165</v>
      </c>
      <c r="J53" s="90">
        <v>600</v>
      </c>
      <c r="K53" s="89">
        <v>165</v>
      </c>
      <c r="L53" s="17">
        <f>SUM(J53:K53)</f>
        <v>765</v>
      </c>
    </row>
    <row r="54" spans="1:12">
      <c r="B54" s="88" t="s">
        <v>35</v>
      </c>
      <c r="C54" s="11" t="s">
        <v>26</v>
      </c>
      <c r="D54" s="89">
        <v>67</v>
      </c>
      <c r="E54" s="33">
        <v>0</v>
      </c>
      <c r="F54" s="33">
        <v>0</v>
      </c>
      <c r="G54" s="33">
        <v>0</v>
      </c>
      <c r="H54" s="34">
        <v>0</v>
      </c>
      <c r="I54" s="33">
        <v>0</v>
      </c>
      <c r="J54" s="33">
        <v>0</v>
      </c>
      <c r="K54" s="33">
        <v>0</v>
      </c>
      <c r="L54" s="34">
        <f>SUM(J54:K54)</f>
        <v>0</v>
      </c>
    </row>
    <row r="55" spans="1:12">
      <c r="B55" s="88" t="s">
        <v>36</v>
      </c>
      <c r="C55" s="11" t="s">
        <v>25</v>
      </c>
      <c r="D55" s="80">
        <v>233</v>
      </c>
      <c r="E55" s="81">
        <v>0</v>
      </c>
      <c r="F55" s="95">
        <v>1</v>
      </c>
      <c r="G55" s="81">
        <v>0</v>
      </c>
      <c r="H55" s="80">
        <v>1</v>
      </c>
      <c r="I55" s="81">
        <v>0</v>
      </c>
      <c r="J55" s="79">
        <v>0</v>
      </c>
      <c r="K55" s="81">
        <v>0</v>
      </c>
      <c r="L55" s="79">
        <f>SUM(J55:K55)</f>
        <v>0</v>
      </c>
    </row>
    <row r="56" spans="1:12">
      <c r="A56" s="2" t="s">
        <v>11</v>
      </c>
      <c r="B56" s="23">
        <v>0.44</v>
      </c>
      <c r="C56" s="11" t="s">
        <v>31</v>
      </c>
      <c r="D56" s="80">
        <f t="shared" ref="D56:L56" si="6">SUM(D51:D55)</f>
        <v>615</v>
      </c>
      <c r="E56" s="80">
        <f t="shared" si="6"/>
        <v>9079</v>
      </c>
      <c r="F56" s="95">
        <f t="shared" si="6"/>
        <v>602</v>
      </c>
      <c r="G56" s="80">
        <f t="shared" si="6"/>
        <v>11178</v>
      </c>
      <c r="H56" s="80">
        <f t="shared" si="6"/>
        <v>602</v>
      </c>
      <c r="I56" s="80">
        <f t="shared" si="6"/>
        <v>11178</v>
      </c>
      <c r="J56" s="95">
        <f t="shared" si="6"/>
        <v>600</v>
      </c>
      <c r="K56" s="80">
        <f t="shared" si="6"/>
        <v>10667</v>
      </c>
      <c r="L56" s="80">
        <f t="shared" si="6"/>
        <v>11267</v>
      </c>
    </row>
    <row r="57" spans="1:12">
      <c r="A57" s="2" t="s">
        <v>11</v>
      </c>
      <c r="B57" s="22">
        <v>60.101999999999997</v>
      </c>
      <c r="C57" s="12" t="s">
        <v>30</v>
      </c>
      <c r="D57" s="44">
        <f t="shared" ref="D57:L57" si="7">D56</f>
        <v>615</v>
      </c>
      <c r="E57" s="44">
        <f t="shared" si="7"/>
        <v>9079</v>
      </c>
      <c r="F57" s="91">
        <f t="shared" si="7"/>
        <v>602</v>
      </c>
      <c r="G57" s="44">
        <f t="shared" si="7"/>
        <v>11178</v>
      </c>
      <c r="H57" s="44">
        <f t="shared" si="7"/>
        <v>602</v>
      </c>
      <c r="I57" s="44">
        <f t="shared" si="7"/>
        <v>11178</v>
      </c>
      <c r="J57" s="91">
        <f t="shared" si="7"/>
        <v>600</v>
      </c>
      <c r="K57" s="44">
        <f t="shared" si="7"/>
        <v>10667</v>
      </c>
      <c r="L57" s="44">
        <f t="shared" si="7"/>
        <v>11267</v>
      </c>
    </row>
    <row r="58" spans="1:12">
      <c r="B58" s="20"/>
      <c r="C58" s="12"/>
      <c r="D58" s="16"/>
      <c r="E58" s="16"/>
      <c r="F58" s="16"/>
      <c r="G58" s="16"/>
      <c r="H58" s="16"/>
      <c r="I58" s="16"/>
      <c r="J58" s="16"/>
      <c r="K58" s="16"/>
      <c r="L58" s="16"/>
    </row>
    <row r="59" spans="1:12">
      <c r="B59" s="22">
        <v>60.109000000000002</v>
      </c>
      <c r="C59" s="12" t="s">
        <v>37</v>
      </c>
      <c r="F59" s="19"/>
      <c r="G59" s="19"/>
      <c r="K59" s="19"/>
    </row>
    <row r="60" spans="1:12">
      <c r="B60" s="21">
        <v>60</v>
      </c>
      <c r="C60" s="11" t="s">
        <v>15</v>
      </c>
      <c r="F60" s="19"/>
      <c r="G60" s="19"/>
      <c r="K60" s="19"/>
    </row>
    <row r="61" spans="1:12">
      <c r="B61" s="88" t="s">
        <v>16</v>
      </c>
      <c r="C61" s="11" t="s">
        <v>17</v>
      </c>
      <c r="D61" s="34">
        <v>0</v>
      </c>
      <c r="E61" s="89">
        <v>3405</v>
      </c>
      <c r="F61" s="34">
        <v>0</v>
      </c>
      <c r="G61" s="89">
        <v>3520</v>
      </c>
      <c r="H61" s="34">
        <v>0</v>
      </c>
      <c r="I61" s="89">
        <v>3520</v>
      </c>
      <c r="J61" s="34">
        <v>0</v>
      </c>
      <c r="K61" s="89">
        <v>4133</v>
      </c>
      <c r="L61" s="17">
        <f>SUM(J61:K61)</f>
        <v>4133</v>
      </c>
    </row>
    <row r="62" spans="1:12">
      <c r="B62" s="88" t="s">
        <v>18</v>
      </c>
      <c r="C62" s="11" t="s">
        <v>19</v>
      </c>
      <c r="D62" s="34">
        <v>0</v>
      </c>
      <c r="E62" s="89">
        <v>40</v>
      </c>
      <c r="F62" s="34">
        <v>0</v>
      </c>
      <c r="G62" s="89">
        <v>40</v>
      </c>
      <c r="H62" s="34">
        <v>0</v>
      </c>
      <c r="I62" s="89">
        <v>40</v>
      </c>
      <c r="J62" s="34">
        <v>0</v>
      </c>
      <c r="K62" s="89">
        <v>40</v>
      </c>
      <c r="L62" s="17">
        <f>SUM(J62:K62)</f>
        <v>40</v>
      </c>
    </row>
    <row r="63" spans="1:12">
      <c r="B63" s="88" t="s">
        <v>20</v>
      </c>
      <c r="C63" s="11" t="s">
        <v>21</v>
      </c>
      <c r="D63" s="34">
        <v>0</v>
      </c>
      <c r="E63" s="84">
        <v>66</v>
      </c>
      <c r="F63" s="90">
        <v>1</v>
      </c>
      <c r="G63" s="89">
        <v>66</v>
      </c>
      <c r="H63" s="90">
        <v>1</v>
      </c>
      <c r="I63" s="89">
        <v>66</v>
      </c>
      <c r="J63" s="90">
        <v>3000</v>
      </c>
      <c r="K63" s="89">
        <v>66</v>
      </c>
      <c r="L63" s="17">
        <f>SUM(J63:K63)</f>
        <v>3066</v>
      </c>
    </row>
    <row r="64" spans="1:12">
      <c r="B64" s="88" t="s">
        <v>22</v>
      </c>
      <c r="C64" s="11" t="s">
        <v>62</v>
      </c>
      <c r="D64" s="89">
        <v>85</v>
      </c>
      <c r="E64" s="34">
        <v>0</v>
      </c>
      <c r="F64" s="84">
        <v>3000</v>
      </c>
      <c r="G64" s="34">
        <v>0</v>
      </c>
      <c r="H64" s="89">
        <v>3000</v>
      </c>
      <c r="I64" s="34">
        <v>0</v>
      </c>
      <c r="J64" s="34">
        <v>0</v>
      </c>
      <c r="K64" s="34">
        <v>0</v>
      </c>
      <c r="L64" s="34">
        <f>SUM(J64:K64)</f>
        <v>0</v>
      </c>
    </row>
    <row r="65" spans="1:12">
      <c r="A65" s="2" t="s">
        <v>11</v>
      </c>
      <c r="B65" s="21">
        <v>60</v>
      </c>
      <c r="C65" s="11" t="s">
        <v>15</v>
      </c>
      <c r="D65" s="44">
        <f t="shared" ref="D65:L65" si="8">SUM(D61:D64)</f>
        <v>85</v>
      </c>
      <c r="E65" s="44">
        <f t="shared" si="8"/>
        <v>3511</v>
      </c>
      <c r="F65" s="91">
        <f t="shared" si="8"/>
        <v>3001</v>
      </c>
      <c r="G65" s="44">
        <f t="shared" si="8"/>
        <v>3626</v>
      </c>
      <c r="H65" s="44">
        <f t="shared" si="8"/>
        <v>3001</v>
      </c>
      <c r="I65" s="44">
        <f t="shared" si="8"/>
        <v>3626</v>
      </c>
      <c r="J65" s="91">
        <f t="shared" si="8"/>
        <v>3000</v>
      </c>
      <c r="K65" s="44">
        <f t="shared" si="8"/>
        <v>4239</v>
      </c>
      <c r="L65" s="44">
        <f t="shared" si="8"/>
        <v>7239</v>
      </c>
    </row>
    <row r="66" spans="1:12">
      <c r="A66" s="2" t="s">
        <v>11</v>
      </c>
      <c r="B66" s="22">
        <v>60.109000000000002</v>
      </c>
      <c r="C66" s="12" t="s">
        <v>37</v>
      </c>
      <c r="D66" s="44">
        <f t="shared" ref="D66:L66" si="9">D65</f>
        <v>85</v>
      </c>
      <c r="E66" s="44">
        <f t="shared" si="9"/>
        <v>3511</v>
      </c>
      <c r="F66" s="91">
        <f t="shared" si="9"/>
        <v>3001</v>
      </c>
      <c r="G66" s="44">
        <f t="shared" si="9"/>
        <v>3626</v>
      </c>
      <c r="H66" s="44">
        <f t="shared" si="9"/>
        <v>3001</v>
      </c>
      <c r="I66" s="44">
        <f t="shared" si="9"/>
        <v>3626</v>
      </c>
      <c r="J66" s="91">
        <f t="shared" si="9"/>
        <v>3000</v>
      </c>
      <c r="K66" s="44">
        <f t="shared" si="9"/>
        <v>4239</v>
      </c>
      <c r="L66" s="44">
        <f t="shared" si="9"/>
        <v>7239</v>
      </c>
    </row>
    <row r="67" spans="1:12">
      <c r="B67" s="22"/>
      <c r="C67" s="12"/>
      <c r="D67" s="17"/>
      <c r="E67" s="17"/>
      <c r="F67" s="17"/>
      <c r="G67" s="17"/>
      <c r="H67" s="17"/>
      <c r="I67" s="17"/>
      <c r="J67" s="17"/>
      <c r="K67" s="17"/>
      <c r="L67" s="17"/>
    </row>
    <row r="68" spans="1:12">
      <c r="B68" s="24">
        <v>60.11</v>
      </c>
      <c r="C68" s="12" t="s">
        <v>38</v>
      </c>
      <c r="D68" s="17"/>
      <c r="E68" s="17"/>
      <c r="F68" s="19"/>
      <c r="G68" s="19"/>
      <c r="K68" s="19"/>
    </row>
    <row r="69" spans="1:12">
      <c r="B69" s="1">
        <v>62</v>
      </c>
      <c r="C69" s="11" t="s">
        <v>39</v>
      </c>
      <c r="F69" s="19"/>
      <c r="G69" s="19"/>
      <c r="K69" s="19"/>
    </row>
    <row r="70" spans="1:12">
      <c r="A70" s="35"/>
      <c r="B70" s="93" t="s">
        <v>40</v>
      </c>
      <c r="C70" s="47" t="s">
        <v>17</v>
      </c>
      <c r="D70" s="80">
        <v>7879</v>
      </c>
      <c r="E70" s="80">
        <v>11122</v>
      </c>
      <c r="F70" s="95">
        <v>9500</v>
      </c>
      <c r="G70" s="80">
        <v>12900</v>
      </c>
      <c r="H70" s="80">
        <v>9500</v>
      </c>
      <c r="I70" s="80">
        <v>12900</v>
      </c>
      <c r="J70" s="95">
        <v>11000</v>
      </c>
      <c r="K70" s="80">
        <v>14960</v>
      </c>
      <c r="L70" s="48">
        <f>SUM(J70:K70)</f>
        <v>25960</v>
      </c>
    </row>
    <row r="71" spans="1:12">
      <c r="B71" s="88" t="s">
        <v>41</v>
      </c>
      <c r="C71" s="11" t="s">
        <v>19</v>
      </c>
      <c r="D71" s="33">
        <v>0</v>
      </c>
      <c r="E71" s="89">
        <v>290</v>
      </c>
      <c r="F71" s="34">
        <v>0</v>
      </c>
      <c r="G71" s="89">
        <v>40</v>
      </c>
      <c r="H71" s="34">
        <v>0</v>
      </c>
      <c r="I71" s="89">
        <v>40</v>
      </c>
      <c r="J71" s="34">
        <v>0</v>
      </c>
      <c r="K71" s="89">
        <v>40</v>
      </c>
      <c r="L71" s="17">
        <f>SUM(J71:K71)</f>
        <v>40</v>
      </c>
    </row>
    <row r="72" spans="1:12">
      <c r="B72" s="88" t="s">
        <v>42</v>
      </c>
      <c r="C72" s="11" t="s">
        <v>21</v>
      </c>
      <c r="D72" s="34">
        <v>0</v>
      </c>
      <c r="E72" s="89">
        <v>355</v>
      </c>
      <c r="F72" s="34">
        <v>0</v>
      </c>
      <c r="G72" s="89">
        <v>650</v>
      </c>
      <c r="H72" s="34">
        <v>0</v>
      </c>
      <c r="I72" s="89">
        <v>650</v>
      </c>
      <c r="J72" s="34">
        <v>0</v>
      </c>
      <c r="K72" s="89">
        <v>650</v>
      </c>
      <c r="L72" s="17">
        <f>SUM(J72:K72)</f>
        <v>650</v>
      </c>
    </row>
    <row r="73" spans="1:12">
      <c r="B73" s="88" t="s">
        <v>43</v>
      </c>
      <c r="C73" s="11" t="s">
        <v>26</v>
      </c>
      <c r="D73" s="84">
        <v>20046</v>
      </c>
      <c r="E73" s="34">
        <v>0</v>
      </c>
      <c r="F73" s="84">
        <v>35000</v>
      </c>
      <c r="G73" s="34">
        <v>0</v>
      </c>
      <c r="H73" s="89">
        <v>35000</v>
      </c>
      <c r="I73" s="34">
        <v>0</v>
      </c>
      <c r="J73" s="84">
        <v>35000</v>
      </c>
      <c r="K73" s="34">
        <v>0</v>
      </c>
      <c r="L73" s="84">
        <f>SUM(J73:K73)</f>
        <v>35000</v>
      </c>
    </row>
    <row r="74" spans="1:12">
      <c r="A74" s="2" t="s">
        <v>11</v>
      </c>
      <c r="B74" s="1">
        <v>62</v>
      </c>
      <c r="C74" s="11" t="s">
        <v>39</v>
      </c>
      <c r="D74" s="44">
        <f t="shared" ref="D74:L74" si="10">SUM(D70:D73)</f>
        <v>27925</v>
      </c>
      <c r="E74" s="44">
        <f t="shared" si="10"/>
        <v>11767</v>
      </c>
      <c r="F74" s="91">
        <f t="shared" si="10"/>
        <v>44500</v>
      </c>
      <c r="G74" s="44">
        <f t="shared" si="10"/>
        <v>13590</v>
      </c>
      <c r="H74" s="44">
        <f t="shared" si="10"/>
        <v>44500</v>
      </c>
      <c r="I74" s="44">
        <f t="shared" si="10"/>
        <v>13590</v>
      </c>
      <c r="J74" s="91">
        <f t="shared" si="10"/>
        <v>46000</v>
      </c>
      <c r="K74" s="44">
        <f t="shared" si="10"/>
        <v>15650</v>
      </c>
      <c r="L74" s="44">
        <f t="shared" si="10"/>
        <v>61650</v>
      </c>
    </row>
    <row r="75" spans="1:12">
      <c r="A75" s="2" t="s">
        <v>11</v>
      </c>
      <c r="B75" s="24">
        <v>60.11</v>
      </c>
      <c r="C75" s="12" t="s">
        <v>38</v>
      </c>
      <c r="D75" s="44">
        <f t="shared" ref="D75:L75" si="11">D74</f>
        <v>27925</v>
      </c>
      <c r="E75" s="44">
        <f t="shared" si="11"/>
        <v>11767</v>
      </c>
      <c r="F75" s="91">
        <f t="shared" si="11"/>
        <v>44500</v>
      </c>
      <c r="G75" s="44">
        <f t="shared" si="11"/>
        <v>13590</v>
      </c>
      <c r="H75" s="44">
        <f t="shared" si="11"/>
        <v>44500</v>
      </c>
      <c r="I75" s="44">
        <f t="shared" si="11"/>
        <v>13590</v>
      </c>
      <c r="J75" s="91">
        <f t="shared" si="11"/>
        <v>46000</v>
      </c>
      <c r="K75" s="44">
        <f t="shared" si="11"/>
        <v>15650</v>
      </c>
      <c r="L75" s="44">
        <f t="shared" si="11"/>
        <v>61650</v>
      </c>
    </row>
    <row r="76" spans="1:12">
      <c r="A76" s="2" t="s">
        <v>11</v>
      </c>
      <c r="B76" s="1">
        <v>60</v>
      </c>
      <c r="C76" s="11" t="s">
        <v>23</v>
      </c>
      <c r="D76" s="91">
        <f t="shared" ref="D76:I76" si="12">D75+D66+D57+D47+D38</f>
        <v>76784</v>
      </c>
      <c r="E76" s="91">
        <f t="shared" si="12"/>
        <v>32568</v>
      </c>
      <c r="F76" s="91">
        <f t="shared" si="12"/>
        <v>101098</v>
      </c>
      <c r="G76" s="91">
        <f t="shared" si="12"/>
        <v>37206</v>
      </c>
      <c r="H76" s="91">
        <f t="shared" si="12"/>
        <v>101098</v>
      </c>
      <c r="I76" s="91">
        <f t="shared" si="12"/>
        <v>37206</v>
      </c>
      <c r="J76" s="91">
        <f>J75+J66+J57+J47+J38</f>
        <v>62700</v>
      </c>
      <c r="K76" s="91">
        <f t="shared" ref="K76:L76" si="13">K75+K66+K57+K47+K38</f>
        <v>39873</v>
      </c>
      <c r="L76" s="91">
        <f t="shared" si="13"/>
        <v>102573</v>
      </c>
    </row>
    <row r="77" spans="1:12">
      <c r="A77" s="11" t="s">
        <v>11</v>
      </c>
      <c r="B77" s="20">
        <v>2220</v>
      </c>
      <c r="C77" s="12" t="s">
        <v>1</v>
      </c>
      <c r="D77" s="44">
        <f t="shared" ref="D77:L77" si="14">D76+D27</f>
        <v>81731</v>
      </c>
      <c r="E77" s="44">
        <f t="shared" si="14"/>
        <v>33127</v>
      </c>
      <c r="F77" s="91">
        <f t="shared" si="14"/>
        <v>104099</v>
      </c>
      <c r="G77" s="44">
        <f t="shared" si="14"/>
        <v>37850</v>
      </c>
      <c r="H77" s="44">
        <f t="shared" si="14"/>
        <v>104099</v>
      </c>
      <c r="I77" s="44">
        <f t="shared" si="14"/>
        <v>37850</v>
      </c>
      <c r="J77" s="91">
        <f t="shared" si="14"/>
        <v>65700</v>
      </c>
      <c r="K77" s="44">
        <f t="shared" si="14"/>
        <v>40597</v>
      </c>
      <c r="L77" s="44">
        <f t="shared" si="14"/>
        <v>106297</v>
      </c>
    </row>
    <row r="78" spans="1:12">
      <c r="A78" s="11"/>
      <c r="B78" s="20"/>
      <c r="C78" s="12"/>
      <c r="D78" s="16"/>
      <c r="E78" s="16"/>
      <c r="F78" s="16"/>
      <c r="G78" s="16"/>
      <c r="H78" s="16"/>
      <c r="I78" s="16"/>
      <c r="J78" s="16"/>
      <c r="K78" s="16"/>
      <c r="L78" s="16"/>
    </row>
    <row r="79" spans="1:12">
      <c r="A79" s="2" t="s">
        <v>13</v>
      </c>
      <c r="B79" s="20">
        <v>2251</v>
      </c>
      <c r="C79" s="12" t="s">
        <v>44</v>
      </c>
      <c r="D79" s="16"/>
      <c r="E79" s="16"/>
      <c r="F79" s="16"/>
      <c r="G79" s="16"/>
      <c r="H79" s="16"/>
      <c r="I79" s="16"/>
      <c r="J79" s="16"/>
      <c r="K79" s="16"/>
      <c r="L79" s="16"/>
    </row>
    <row r="80" spans="1:12">
      <c r="B80" s="25">
        <v>0.09</v>
      </c>
      <c r="C80" s="12" t="s">
        <v>53</v>
      </c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2.95" customHeight="1">
      <c r="B81" s="1">
        <v>18</v>
      </c>
      <c r="C81" s="11" t="s">
        <v>78</v>
      </c>
      <c r="F81" s="19"/>
      <c r="G81" s="19"/>
      <c r="K81" s="19"/>
    </row>
    <row r="82" spans="1:12">
      <c r="B82" s="88" t="s">
        <v>45</v>
      </c>
      <c r="C82" s="11" t="s">
        <v>17</v>
      </c>
      <c r="D82" s="34">
        <v>0</v>
      </c>
      <c r="E82" s="89">
        <v>1025</v>
      </c>
      <c r="F82" s="34">
        <v>0</v>
      </c>
      <c r="G82" s="89">
        <v>1300</v>
      </c>
      <c r="H82" s="34">
        <v>0</v>
      </c>
      <c r="I82" s="89">
        <v>1300</v>
      </c>
      <c r="J82" s="34">
        <v>0</v>
      </c>
      <c r="K82" s="89">
        <v>1713</v>
      </c>
      <c r="L82" s="17">
        <f>SUM(J82:K82)</f>
        <v>1713</v>
      </c>
    </row>
    <row r="83" spans="1:12">
      <c r="B83" s="88" t="s">
        <v>46</v>
      </c>
      <c r="C83" s="11" t="s">
        <v>19</v>
      </c>
      <c r="D83" s="34">
        <v>0</v>
      </c>
      <c r="E83" s="89">
        <v>20</v>
      </c>
      <c r="F83" s="34">
        <v>0</v>
      </c>
      <c r="G83" s="89">
        <v>20</v>
      </c>
      <c r="H83" s="34">
        <v>0</v>
      </c>
      <c r="I83" s="89">
        <v>20</v>
      </c>
      <c r="J83" s="34">
        <v>0</v>
      </c>
      <c r="K83" s="89">
        <v>20</v>
      </c>
      <c r="L83" s="17">
        <f>SUM(J83:K83)</f>
        <v>20</v>
      </c>
    </row>
    <row r="84" spans="1:12">
      <c r="B84" s="88" t="s">
        <v>47</v>
      </c>
      <c r="C84" s="11" t="s">
        <v>21</v>
      </c>
      <c r="D84" s="34">
        <v>0</v>
      </c>
      <c r="E84" s="84">
        <v>52</v>
      </c>
      <c r="F84" s="84">
        <v>1</v>
      </c>
      <c r="G84" s="89">
        <v>55</v>
      </c>
      <c r="H84" s="84">
        <v>1</v>
      </c>
      <c r="I84" s="89">
        <v>55</v>
      </c>
      <c r="J84" s="34">
        <v>0</v>
      </c>
      <c r="K84" s="89">
        <v>55</v>
      </c>
      <c r="L84" s="17">
        <f>SUM(J84:K84)</f>
        <v>55</v>
      </c>
    </row>
    <row r="85" spans="1:12" ht="12.95" customHeight="1">
      <c r="A85" s="2" t="s">
        <v>11</v>
      </c>
      <c r="B85" s="1">
        <v>18</v>
      </c>
      <c r="C85" s="11" t="s">
        <v>78</v>
      </c>
      <c r="D85" s="46">
        <f t="shared" ref="D85:L85" si="15">SUM(D82:D84)</f>
        <v>0</v>
      </c>
      <c r="E85" s="44">
        <f t="shared" si="15"/>
        <v>1097</v>
      </c>
      <c r="F85" s="91">
        <f t="shared" si="15"/>
        <v>1</v>
      </c>
      <c r="G85" s="44">
        <f t="shared" si="15"/>
        <v>1375</v>
      </c>
      <c r="H85" s="91">
        <f t="shared" si="15"/>
        <v>1</v>
      </c>
      <c r="I85" s="44">
        <f t="shared" si="15"/>
        <v>1375</v>
      </c>
      <c r="J85" s="46">
        <f t="shared" si="15"/>
        <v>0</v>
      </c>
      <c r="K85" s="44">
        <f t="shared" si="15"/>
        <v>1788</v>
      </c>
      <c r="L85" s="44">
        <f t="shared" si="15"/>
        <v>1788</v>
      </c>
    </row>
    <row r="86" spans="1:12">
      <c r="A86" s="2" t="s">
        <v>11</v>
      </c>
      <c r="B86" s="25">
        <v>0.09</v>
      </c>
      <c r="C86" s="12" t="s">
        <v>53</v>
      </c>
      <c r="D86" s="79">
        <f t="shared" ref="D86:L86" si="16">D85</f>
        <v>0</v>
      </c>
      <c r="E86" s="80">
        <f t="shared" si="16"/>
        <v>1097</v>
      </c>
      <c r="F86" s="95">
        <f t="shared" si="16"/>
        <v>1</v>
      </c>
      <c r="G86" s="80">
        <f t="shared" si="16"/>
        <v>1375</v>
      </c>
      <c r="H86" s="95">
        <f t="shared" si="16"/>
        <v>1</v>
      </c>
      <c r="I86" s="80">
        <f t="shared" si="16"/>
        <v>1375</v>
      </c>
      <c r="J86" s="79">
        <f t="shared" si="16"/>
        <v>0</v>
      </c>
      <c r="K86" s="80">
        <f t="shared" si="16"/>
        <v>1788</v>
      </c>
      <c r="L86" s="80">
        <f t="shared" si="16"/>
        <v>1788</v>
      </c>
    </row>
    <row r="87" spans="1:12">
      <c r="A87" s="35" t="s">
        <v>11</v>
      </c>
      <c r="B87" s="82">
        <v>2251</v>
      </c>
      <c r="C87" s="83" t="s">
        <v>44</v>
      </c>
      <c r="D87" s="79">
        <f t="shared" ref="D87:L87" si="17">D85</f>
        <v>0</v>
      </c>
      <c r="E87" s="80">
        <f t="shared" si="17"/>
        <v>1097</v>
      </c>
      <c r="F87" s="95">
        <f t="shared" si="17"/>
        <v>1</v>
      </c>
      <c r="G87" s="80">
        <f t="shared" si="17"/>
        <v>1375</v>
      </c>
      <c r="H87" s="95">
        <f t="shared" si="17"/>
        <v>1</v>
      </c>
      <c r="I87" s="80">
        <f t="shared" si="17"/>
        <v>1375</v>
      </c>
      <c r="J87" s="79">
        <f t="shared" si="17"/>
        <v>0</v>
      </c>
      <c r="K87" s="80">
        <f>K85</f>
        <v>1788</v>
      </c>
      <c r="L87" s="80">
        <f t="shared" si="17"/>
        <v>1788</v>
      </c>
    </row>
    <row r="88" spans="1:12">
      <c r="A88" s="14" t="s">
        <v>11</v>
      </c>
      <c r="B88" s="26"/>
      <c r="C88" s="15" t="s">
        <v>12</v>
      </c>
      <c r="D88" s="44">
        <f t="shared" ref="D88:L88" si="18">D77+D87</f>
        <v>81731</v>
      </c>
      <c r="E88" s="44">
        <f t="shared" si="18"/>
        <v>34224</v>
      </c>
      <c r="F88" s="91">
        <f t="shared" si="18"/>
        <v>104100</v>
      </c>
      <c r="G88" s="44">
        <f t="shared" si="18"/>
        <v>39225</v>
      </c>
      <c r="H88" s="44">
        <f t="shared" si="18"/>
        <v>104100</v>
      </c>
      <c r="I88" s="44">
        <f t="shared" si="18"/>
        <v>39225</v>
      </c>
      <c r="J88" s="91">
        <f t="shared" si="18"/>
        <v>65700</v>
      </c>
      <c r="K88" s="44">
        <f t="shared" si="18"/>
        <v>42385</v>
      </c>
      <c r="L88" s="44">
        <f t="shared" si="18"/>
        <v>108085</v>
      </c>
    </row>
    <row r="89" spans="1:12">
      <c r="B89" s="20"/>
      <c r="C89" s="13"/>
      <c r="F89" s="18"/>
      <c r="G89" s="18"/>
      <c r="H89" s="18"/>
      <c r="I89" s="18"/>
      <c r="J89" s="18"/>
      <c r="K89" s="18"/>
      <c r="L89" s="18"/>
    </row>
    <row r="90" spans="1:12">
      <c r="A90" s="36"/>
      <c r="B90" s="37"/>
      <c r="C90" s="63" t="s">
        <v>54</v>
      </c>
      <c r="F90" s="19"/>
      <c r="G90" s="19"/>
      <c r="K90" s="19"/>
    </row>
    <row r="91" spans="1:12" ht="25.5">
      <c r="A91" s="41" t="s">
        <v>13</v>
      </c>
      <c r="B91" s="64">
        <v>4220</v>
      </c>
      <c r="C91" s="65" t="s">
        <v>57</v>
      </c>
      <c r="F91" s="19"/>
      <c r="G91" s="19"/>
      <c r="K91" s="19"/>
    </row>
    <row r="92" spans="1:12">
      <c r="A92" s="75"/>
      <c r="B92" s="86">
        <v>60</v>
      </c>
      <c r="C92" s="75" t="s">
        <v>23</v>
      </c>
      <c r="D92" s="76"/>
      <c r="E92" s="76"/>
      <c r="F92" s="76"/>
      <c r="G92" s="76"/>
      <c r="H92" s="76"/>
      <c r="I92" s="76"/>
      <c r="K92" s="76"/>
      <c r="L92" s="76"/>
    </row>
    <row r="93" spans="1:12">
      <c r="A93" s="75"/>
      <c r="B93" s="66">
        <v>60.100999999999999</v>
      </c>
      <c r="C93" s="77" t="s">
        <v>55</v>
      </c>
      <c r="D93" s="76"/>
      <c r="E93" s="76"/>
      <c r="F93" s="76"/>
      <c r="G93" s="76"/>
      <c r="H93" s="76"/>
      <c r="I93" s="76"/>
      <c r="K93" s="76"/>
      <c r="L93" s="76"/>
    </row>
    <row r="94" spans="1:12">
      <c r="A94" s="36"/>
      <c r="B94" s="37">
        <v>18</v>
      </c>
      <c r="C94" s="36" t="s">
        <v>56</v>
      </c>
      <c r="F94" s="19"/>
      <c r="G94" s="19"/>
      <c r="K94" s="19"/>
    </row>
    <row r="95" spans="1:12">
      <c r="A95" s="36"/>
      <c r="B95" s="37" t="s">
        <v>58</v>
      </c>
      <c r="C95" s="36" t="s">
        <v>73</v>
      </c>
      <c r="D95" s="90">
        <v>7365</v>
      </c>
      <c r="E95" s="33">
        <v>0</v>
      </c>
      <c r="F95" s="90">
        <v>2500</v>
      </c>
      <c r="G95" s="33">
        <v>0</v>
      </c>
      <c r="H95" s="90">
        <v>2500</v>
      </c>
      <c r="I95" s="33">
        <v>0</v>
      </c>
      <c r="J95" s="90">
        <v>20000</v>
      </c>
      <c r="K95" s="33">
        <v>0</v>
      </c>
      <c r="L95" s="84">
        <f>SUM(J95:K95)</f>
        <v>20000</v>
      </c>
    </row>
    <row r="96" spans="1:12">
      <c r="A96" s="36" t="s">
        <v>11</v>
      </c>
      <c r="B96" s="37">
        <v>18</v>
      </c>
      <c r="C96" s="36" t="s">
        <v>56</v>
      </c>
      <c r="D96" s="43">
        <f t="shared" ref="D96:L96" si="19">SUM(D95:D95)</f>
        <v>7365</v>
      </c>
      <c r="E96" s="45">
        <f t="shared" si="19"/>
        <v>0</v>
      </c>
      <c r="F96" s="43">
        <f t="shared" si="19"/>
        <v>2500</v>
      </c>
      <c r="G96" s="45">
        <f t="shared" si="19"/>
        <v>0</v>
      </c>
      <c r="H96" s="43">
        <f t="shared" si="19"/>
        <v>2500</v>
      </c>
      <c r="I96" s="45">
        <f t="shared" si="19"/>
        <v>0</v>
      </c>
      <c r="J96" s="43">
        <f t="shared" si="19"/>
        <v>20000</v>
      </c>
      <c r="K96" s="45">
        <f t="shared" si="19"/>
        <v>0</v>
      </c>
      <c r="L96" s="43">
        <f t="shared" si="19"/>
        <v>20000</v>
      </c>
    </row>
    <row r="97" spans="1:12">
      <c r="A97" s="36" t="s">
        <v>11</v>
      </c>
      <c r="B97" s="66">
        <v>60.100999999999999</v>
      </c>
      <c r="C97" s="63" t="s">
        <v>55</v>
      </c>
      <c r="D97" s="43">
        <f t="shared" ref="D97:L100" si="20">D96</f>
        <v>7365</v>
      </c>
      <c r="E97" s="45">
        <f t="shared" si="20"/>
        <v>0</v>
      </c>
      <c r="F97" s="43">
        <f t="shared" si="20"/>
        <v>2500</v>
      </c>
      <c r="G97" s="45">
        <f t="shared" si="20"/>
        <v>0</v>
      </c>
      <c r="H97" s="43">
        <f t="shared" si="20"/>
        <v>2500</v>
      </c>
      <c r="I97" s="45">
        <f t="shared" si="20"/>
        <v>0</v>
      </c>
      <c r="J97" s="43">
        <f t="shared" si="20"/>
        <v>20000</v>
      </c>
      <c r="K97" s="45">
        <f t="shared" si="20"/>
        <v>0</v>
      </c>
      <c r="L97" s="43">
        <f t="shared" si="20"/>
        <v>20000</v>
      </c>
    </row>
    <row r="98" spans="1:12">
      <c r="A98" s="36" t="s">
        <v>11</v>
      </c>
      <c r="B98" s="37">
        <v>60</v>
      </c>
      <c r="C98" s="36" t="s">
        <v>23</v>
      </c>
      <c r="D98" s="43">
        <f t="shared" si="20"/>
        <v>7365</v>
      </c>
      <c r="E98" s="45">
        <f t="shared" si="20"/>
        <v>0</v>
      </c>
      <c r="F98" s="43">
        <f t="shared" si="20"/>
        <v>2500</v>
      </c>
      <c r="G98" s="45">
        <f t="shared" si="20"/>
        <v>0</v>
      </c>
      <c r="H98" s="43">
        <f t="shared" si="20"/>
        <v>2500</v>
      </c>
      <c r="I98" s="45">
        <f t="shared" si="20"/>
        <v>0</v>
      </c>
      <c r="J98" s="43">
        <f t="shared" si="20"/>
        <v>20000</v>
      </c>
      <c r="K98" s="45">
        <f t="shared" si="20"/>
        <v>0</v>
      </c>
      <c r="L98" s="43">
        <f t="shared" si="20"/>
        <v>20000</v>
      </c>
    </row>
    <row r="99" spans="1:12" ht="25.5">
      <c r="A99" s="41" t="s">
        <v>11</v>
      </c>
      <c r="B99" s="64">
        <v>4220</v>
      </c>
      <c r="C99" s="67" t="s">
        <v>57</v>
      </c>
      <c r="D99" s="43">
        <f t="shared" si="20"/>
        <v>7365</v>
      </c>
      <c r="E99" s="45">
        <f t="shared" si="20"/>
        <v>0</v>
      </c>
      <c r="F99" s="43">
        <f t="shared" si="20"/>
        <v>2500</v>
      </c>
      <c r="G99" s="45">
        <f t="shared" si="20"/>
        <v>0</v>
      </c>
      <c r="H99" s="43">
        <f t="shared" si="20"/>
        <v>2500</v>
      </c>
      <c r="I99" s="45">
        <f t="shared" si="20"/>
        <v>0</v>
      </c>
      <c r="J99" s="43">
        <f t="shared" si="20"/>
        <v>20000</v>
      </c>
      <c r="K99" s="45">
        <f t="shared" si="20"/>
        <v>0</v>
      </c>
      <c r="L99" s="43">
        <f t="shared" si="20"/>
        <v>20000</v>
      </c>
    </row>
    <row r="100" spans="1:12">
      <c r="A100" s="14" t="s">
        <v>11</v>
      </c>
      <c r="B100" s="26"/>
      <c r="C100" s="73" t="s">
        <v>54</v>
      </c>
      <c r="D100" s="43">
        <f t="shared" si="20"/>
        <v>7365</v>
      </c>
      <c r="E100" s="45">
        <f t="shared" si="20"/>
        <v>0</v>
      </c>
      <c r="F100" s="43">
        <f t="shared" si="20"/>
        <v>2500</v>
      </c>
      <c r="G100" s="45">
        <f t="shared" si="20"/>
        <v>0</v>
      </c>
      <c r="H100" s="43">
        <f t="shared" si="20"/>
        <v>2500</v>
      </c>
      <c r="I100" s="45">
        <f t="shared" si="20"/>
        <v>0</v>
      </c>
      <c r="J100" s="43">
        <f t="shared" si="20"/>
        <v>20000</v>
      </c>
      <c r="K100" s="45">
        <f t="shared" si="20"/>
        <v>0</v>
      </c>
      <c r="L100" s="43">
        <f t="shared" si="20"/>
        <v>20000</v>
      </c>
    </row>
    <row r="101" spans="1:12">
      <c r="A101" s="14" t="s">
        <v>11</v>
      </c>
      <c r="B101" s="74"/>
      <c r="C101" s="73" t="s">
        <v>4</v>
      </c>
      <c r="D101" s="43">
        <f t="shared" ref="D101:I101" si="21">D100+D88</f>
        <v>89096</v>
      </c>
      <c r="E101" s="43">
        <f t="shared" si="21"/>
        <v>34224</v>
      </c>
      <c r="F101" s="43">
        <f t="shared" si="21"/>
        <v>106600</v>
      </c>
      <c r="G101" s="43">
        <f t="shared" si="21"/>
        <v>39225</v>
      </c>
      <c r="H101" s="43">
        <f t="shared" si="21"/>
        <v>106600</v>
      </c>
      <c r="I101" s="43">
        <f t="shared" si="21"/>
        <v>39225</v>
      </c>
      <c r="J101" s="43">
        <f>J100+J88</f>
        <v>85700</v>
      </c>
      <c r="K101" s="43">
        <f>K100+K88</f>
        <v>42385</v>
      </c>
      <c r="L101" s="43">
        <f>L100+L88</f>
        <v>128085</v>
      </c>
    </row>
    <row r="102" spans="1:12">
      <c r="A102" s="96"/>
      <c r="B102" s="97"/>
      <c r="C102" s="98"/>
      <c r="D102" s="99"/>
      <c r="E102" s="99"/>
      <c r="F102" s="99"/>
      <c r="G102" s="99"/>
      <c r="H102" s="99"/>
      <c r="I102" s="99"/>
      <c r="J102" s="99"/>
      <c r="K102" s="99"/>
      <c r="L102" s="99"/>
    </row>
  </sheetData>
  <autoFilter ref="A15:L101"/>
  <mergeCells count="11">
    <mergeCell ref="D13:E13"/>
    <mergeCell ref="F13:G13"/>
    <mergeCell ref="A1:L1"/>
    <mergeCell ref="A2:L2"/>
    <mergeCell ref="D12:E12"/>
    <mergeCell ref="J12:L12"/>
    <mergeCell ref="B6:D6"/>
    <mergeCell ref="F12:G12"/>
    <mergeCell ref="H12:I12"/>
    <mergeCell ref="H13:I13"/>
    <mergeCell ref="J13:L13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67" orientation="landscape" blackAndWhite="1" useFirstPageNumber="1" r:id="rId1"/>
  <headerFooter alignWithMargins="0">
    <oddHeader xml:space="preserve">&amp;C   </oddHeader>
    <oddFooter>&amp;C&amp;"Times New Roman,Bold"   Vol-II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dem17</vt:lpstr>
      <vt:lpstr>'dem17'!ipr</vt:lpstr>
      <vt:lpstr>iprcap</vt:lpstr>
      <vt:lpstr>'dem17'!Print_Area</vt:lpstr>
      <vt:lpstr>'dem17'!Print_Titles</vt:lpstr>
      <vt:lpstr>'dem17'!sss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2014-06-16T06:22:56Z</cp:lastPrinted>
  <dcterms:created xsi:type="dcterms:W3CDTF">2004-06-02T16:18:07Z</dcterms:created>
  <dcterms:modified xsi:type="dcterms:W3CDTF">2014-06-16T06:22:59Z</dcterms:modified>
</cp:coreProperties>
</file>