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a.1 CBGA-MF\MF\BMC\BMC-Data-(Validated)\"/>
    </mc:Choice>
  </mc:AlternateContent>
  <xr:revisionPtr revIDLastSave="0" documentId="13_ncr:1_{54B0EF1C-425A-4CB7-9955-37F1C3B71819}" xr6:coauthVersionLast="47" xr6:coauthVersionMax="47" xr10:uidLastSave="{00000000-0000-0000-0000-000000000000}"/>
  <bookViews>
    <workbookView xWindow="-108" yWindow="-108" windowWidth="23256" windowHeight="12576" tabRatio="931" xr2:uid="{00000000-000D-0000-FFFF-FFFF00000000}"/>
  </bookViews>
  <sheets>
    <sheet name="Summary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0" l="1"/>
  <c r="G17" i="20"/>
  <c r="H17" i="20"/>
  <c r="I17" i="20"/>
  <c r="J17" i="20"/>
  <c r="K17" i="20"/>
  <c r="L17" i="20"/>
  <c r="M17" i="20"/>
  <c r="N17" i="20"/>
  <c r="O17" i="20"/>
  <c r="P17" i="20"/>
  <c r="Q17" i="20"/>
  <c r="E17" i="20"/>
  <c r="P13" i="20"/>
  <c r="M13" i="20"/>
  <c r="J13" i="20"/>
  <c r="E13" i="20"/>
  <c r="F13" i="20"/>
  <c r="G13" i="20"/>
  <c r="G9" i="20"/>
  <c r="H9" i="20"/>
  <c r="I9" i="20"/>
  <c r="J9" i="20"/>
  <c r="K9" i="20"/>
  <c r="L9" i="20"/>
  <c r="M9" i="20"/>
  <c r="N9" i="20"/>
  <c r="O9" i="20"/>
  <c r="P9" i="20"/>
  <c r="Q9" i="20"/>
  <c r="F9" i="20"/>
  <c r="P18" i="20" l="1"/>
  <c r="P19" i="20" s="1"/>
  <c r="G18" i="20"/>
  <c r="G19" i="20" s="1"/>
  <c r="M18" i="20"/>
  <c r="M19" i="20" s="1"/>
  <c r="E18" i="20"/>
  <c r="E19" i="20" s="1"/>
  <c r="J18" i="20"/>
  <c r="J19" i="20" s="1"/>
  <c r="K13" i="20"/>
  <c r="K18" i="20" s="1"/>
  <c r="K19" i="20" s="1"/>
  <c r="I13" i="20" l="1"/>
  <c r="I18" i="20" s="1"/>
  <c r="I19" i="20" s="1"/>
  <c r="F17" i="20"/>
  <c r="Q13" i="20"/>
  <c r="Q18" i="20" s="1"/>
  <c r="Q19" i="20" s="1"/>
  <c r="L13" i="20"/>
  <c r="L18" i="20" s="1"/>
  <c r="L19" i="20" s="1"/>
  <c r="O13" i="20"/>
  <c r="O18" i="20" s="1"/>
  <c r="O19" i="20" s="1"/>
  <c r="H13" i="20" l="1"/>
  <c r="H18" i="20" s="1"/>
  <c r="H19" i="20" s="1"/>
  <c r="N13" i="20"/>
  <c r="N18" i="20" s="1"/>
  <c r="N19" i="20" s="1"/>
  <c r="F18" i="20" l="1"/>
  <c r="F19" i="20" s="1"/>
</calcChain>
</file>

<file path=xl/sharedStrings.xml><?xml version="1.0" encoding="utf-8"?>
<sst xmlns="http://schemas.openxmlformats.org/spreadsheetml/2006/main" count="61" uniqueCount="46">
  <si>
    <t>Particulars</t>
  </si>
  <si>
    <t>A</t>
  </si>
  <si>
    <t>OPENING BALANCE</t>
  </si>
  <si>
    <t>B</t>
  </si>
  <si>
    <t>B1</t>
  </si>
  <si>
    <t>B2</t>
  </si>
  <si>
    <t>B3</t>
  </si>
  <si>
    <t>Surplus/(Deficit) on Revenue Account</t>
  </si>
  <si>
    <t>C</t>
  </si>
  <si>
    <t>C1</t>
  </si>
  <si>
    <t>C2</t>
  </si>
  <si>
    <t>C3</t>
  </si>
  <si>
    <t>Surplus/(Deficit) on Capital Account</t>
  </si>
  <si>
    <t>D</t>
  </si>
  <si>
    <t>EXTRAORDINARY ACCOUNT</t>
  </si>
  <si>
    <t>D1</t>
  </si>
  <si>
    <t>Extraordinary Receipts</t>
  </si>
  <si>
    <t>D2</t>
  </si>
  <si>
    <t>Extraordinary Payments</t>
  </si>
  <si>
    <t>D3</t>
  </si>
  <si>
    <t>E</t>
  </si>
  <si>
    <t>TOTAL SURPLUS/(DEFICIT) (B3+C3+D3)</t>
  </si>
  <si>
    <t>F</t>
  </si>
  <si>
    <t>CLOSING BALANCE (A+E)</t>
  </si>
  <si>
    <t>Revenue Receipts</t>
  </si>
  <si>
    <t>Revenue Expenditure</t>
  </si>
  <si>
    <t>Capital Receipts</t>
  </si>
  <si>
    <t>Capital Expenditure</t>
  </si>
  <si>
    <t>(Rs in Lakhs)</t>
  </si>
  <si>
    <t>2016-17
Budget Estimates</t>
  </si>
  <si>
    <t>2016-17
Actuals</t>
  </si>
  <si>
    <t>2017-18
Budget Estimates</t>
  </si>
  <si>
    <t>2018-19
Budget Estimates</t>
  </si>
  <si>
    <t>2018-19
Actuals</t>
  </si>
  <si>
    <t>2019-20
Budget Estimates</t>
  </si>
  <si>
    <t>REVENUE ACCOUNT</t>
  </si>
  <si>
    <t>CAPITAL ACCOUNT</t>
  </si>
  <si>
    <t>Surplus/(Deficit) on Extraordinary Accounts</t>
  </si>
  <si>
    <t xml:space="preserve">2020-21
Budget Estimates </t>
  </si>
  <si>
    <t>2017-18
Actuals</t>
  </si>
  <si>
    <t xml:space="preserve"> 2015-16 Actuals </t>
  </si>
  <si>
    <t>2016-17
Revised Estimates</t>
  </si>
  <si>
    <t>2017-18
Revised Estimates</t>
  </si>
  <si>
    <t>2018-19
Revised Estimates</t>
  </si>
  <si>
    <t>2019-20
Revised Estimates</t>
  </si>
  <si>
    <t xml:space="preserve">Bhubaneswar Municipal Corporation: Budget Summary Statement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</si>
</sst>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#,##0.00_);\(#,##0.00\);&quot;-&quot;"/>
    <numFmt numFmtId="166" formatCode="#,##0.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8"/>
      <name val="MS Sans Serif"/>
      <family val="2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5911"/>
      </left>
      <right style="medium">
        <color rgb="FFC65911"/>
      </right>
      <top style="medium">
        <color rgb="FFC65911"/>
      </top>
      <bottom/>
      <diagonal/>
    </border>
  </borders>
  <cellStyleXfs count="21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28">
    <xf numFmtId="0" fontId="0" fillId="0" borderId="0" xfId="0"/>
    <xf numFmtId="0" fontId="7" fillId="0" borderId="0" xfId="3" applyFont="1" applyFill="1" applyBorder="1"/>
    <xf numFmtId="0" fontId="2" fillId="0" borderId="0" xfId="18" applyFont="1" applyAlignment="1">
      <alignment horizontal="left" vertical="top"/>
    </xf>
    <xf numFmtId="0" fontId="2" fillId="0" borderId="0" xfId="18" applyFont="1" applyAlignment="1">
      <alignment horizontal="center" vertical="center"/>
    </xf>
    <xf numFmtId="4" fontId="2" fillId="0" borderId="0" xfId="18" applyNumberFormat="1" applyFont="1" applyAlignment="1">
      <alignment horizontal="left" vertical="top"/>
    </xf>
    <xf numFmtId="3" fontId="2" fillId="0" borderId="0" xfId="18" applyNumberFormat="1" applyFont="1" applyAlignment="1">
      <alignment horizontal="left" vertical="top"/>
    </xf>
    <xf numFmtId="166" fontId="2" fillId="0" borderId="0" xfId="18" applyNumberFormat="1" applyFont="1" applyAlignment="1">
      <alignment horizontal="left" vertical="top"/>
    </xf>
    <xf numFmtId="0" fontId="2" fillId="0" borderId="0" xfId="18" applyFont="1" applyAlignment="1">
      <alignment horizontal="right" vertical="top"/>
    </xf>
    <xf numFmtId="0" fontId="2" fillId="0" borderId="0" xfId="18" applyFont="1" applyAlignment="1">
      <alignment vertical="top"/>
    </xf>
    <xf numFmtId="0" fontId="7" fillId="0" borderId="0" xfId="3" applyFont="1" applyFill="1" applyBorder="1" applyAlignment="1">
      <alignment horizontal="right"/>
    </xf>
    <xf numFmtId="0" fontId="9" fillId="2" borderId="2" xfId="19" applyFont="1" applyFill="1" applyBorder="1" applyAlignment="1">
      <alignment horizontal="center" vertical="center" wrapText="1"/>
    </xf>
    <xf numFmtId="164" fontId="9" fillId="3" borderId="1" xfId="2" applyFont="1" applyFill="1" applyBorder="1" applyAlignment="1">
      <alignment horizontal="center" vertical="top"/>
    </xf>
    <xf numFmtId="164" fontId="9" fillId="3" borderId="1" xfId="2" applyFont="1" applyFill="1" applyBorder="1" applyAlignment="1">
      <alignment horizontal="left" vertical="top"/>
    </xf>
    <xf numFmtId="4" fontId="9" fillId="3" borderId="1" xfId="2" applyNumberFormat="1" applyFont="1" applyFill="1" applyBorder="1" applyAlignment="1">
      <alignment horizontal="right" vertical="top"/>
    </xf>
    <xf numFmtId="0" fontId="10" fillId="0" borderId="1" xfId="3" applyFont="1" applyFill="1" applyBorder="1" applyAlignment="1">
      <alignment horizontal="center" vertical="top"/>
    </xf>
    <xf numFmtId="0" fontId="10" fillId="0" borderId="1" xfId="3" applyFont="1" applyFill="1" applyBorder="1" applyAlignment="1">
      <alignment horizontal="left" vertical="top"/>
    </xf>
    <xf numFmtId="165" fontId="9" fillId="4" borderId="1" xfId="19" applyNumberFormat="1" applyFont="1" applyFill="1" applyBorder="1" applyAlignment="1">
      <alignment horizontal="left" vertical="center"/>
    </xf>
    <xf numFmtId="4" fontId="9" fillId="4" borderId="1" xfId="19" applyNumberFormat="1" applyFont="1" applyFill="1" applyBorder="1" applyAlignment="1">
      <alignment horizontal="right" vertical="center"/>
    </xf>
    <xf numFmtId="4" fontId="8" fillId="0" borderId="0" xfId="3" applyNumberFormat="1" applyFont="1" applyFill="1" applyBorder="1" applyAlignment="1">
      <alignment horizontal="right" vertical="top"/>
    </xf>
    <xf numFmtId="4" fontId="9" fillId="2" borderId="2" xfId="19" applyNumberFormat="1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right"/>
    </xf>
    <xf numFmtId="4" fontId="10" fillId="0" borderId="1" xfId="3" applyNumberFormat="1" applyFont="1" applyFill="1" applyBorder="1" applyAlignment="1">
      <alignment horizontal="right" vertical="top"/>
    </xf>
    <xf numFmtId="4" fontId="2" fillId="0" borderId="0" xfId="18" applyNumberFormat="1" applyFont="1" applyAlignment="1">
      <alignment horizontal="right" vertical="top"/>
    </xf>
    <xf numFmtId="0" fontId="7" fillId="0" borderId="0" xfId="3" applyFont="1" applyFill="1" applyBorder="1" applyAlignment="1">
      <alignment horizontal="center"/>
    </xf>
    <xf numFmtId="0" fontId="2" fillId="0" borderId="0" xfId="18" applyFont="1" applyAlignment="1">
      <alignment horizontal="center" vertical="top"/>
    </xf>
    <xf numFmtId="2" fontId="10" fillId="0" borderId="1" xfId="3" applyNumberFormat="1" applyFont="1" applyFill="1" applyBorder="1" applyAlignment="1">
      <alignment horizontal="right" vertical="top"/>
    </xf>
    <xf numFmtId="4" fontId="11" fillId="5" borderId="1" xfId="2" applyNumberFormat="1" applyFont="1" applyFill="1" applyBorder="1" applyAlignment="1">
      <alignment horizontal="right" vertical="top"/>
    </xf>
    <xf numFmtId="0" fontId="6" fillId="0" borderId="0" xfId="3" applyFont="1" applyFill="1" applyBorder="1" applyAlignment="1">
      <alignment horizontal="center" vertical="top"/>
    </xf>
  </cellXfs>
  <cellStyles count="21">
    <cellStyle name="Comma 2" xfId="6" xr:uid="{00000000-0005-0000-0000-000001000000}"/>
    <cellStyle name="Comma 2 2" xfId="7" xr:uid="{00000000-0005-0000-0000-000002000000}"/>
    <cellStyle name="Comma 2 3" xfId="20" xr:uid="{00000000-0005-0000-0000-000003000000}"/>
    <cellStyle name="Comma 3" xfId="2" xr:uid="{00000000-0005-0000-0000-000004000000}"/>
    <cellStyle name="Comma 3 2" xfId="8" xr:uid="{00000000-0005-0000-0000-000005000000}"/>
    <cellStyle name="Comma 4" xfId="9" xr:uid="{00000000-0005-0000-0000-000006000000}"/>
    <cellStyle name="Normal" xfId="0" builtinId="0"/>
    <cellStyle name="Normal 2" xfId="1" xr:uid="{00000000-0005-0000-0000-000008000000}"/>
    <cellStyle name="Normal 2 2" xfId="10" xr:uid="{00000000-0005-0000-0000-000009000000}"/>
    <cellStyle name="Normal 2 2 2" xfId="19" xr:uid="{00000000-0005-0000-0000-00000A000000}"/>
    <cellStyle name="Normal 2 3" xfId="11" xr:uid="{00000000-0005-0000-0000-00000B000000}"/>
    <cellStyle name="Normal 2 4" xfId="18" xr:uid="{00000000-0005-0000-0000-00000C000000}"/>
    <cellStyle name="Normal 3" xfId="3" xr:uid="{00000000-0005-0000-0000-00000D000000}"/>
    <cellStyle name="Normal 3 2" xfId="12" xr:uid="{00000000-0005-0000-0000-00000E000000}"/>
    <cellStyle name="Normal 3 3" xfId="13" xr:uid="{00000000-0005-0000-0000-00000F000000}"/>
    <cellStyle name="Normal 4" xfId="14" xr:uid="{00000000-0005-0000-0000-000010000000}"/>
    <cellStyle name="Normal 4 2" xfId="15" xr:uid="{00000000-0005-0000-0000-000011000000}"/>
    <cellStyle name="Normal 5" xfId="16" xr:uid="{00000000-0005-0000-0000-000012000000}"/>
    <cellStyle name="Normal 5 2" xfId="4" xr:uid="{00000000-0005-0000-0000-000013000000}"/>
    <cellStyle name="Normal 5 2 2" xfId="5" xr:uid="{00000000-0005-0000-0000-000014000000}"/>
    <cellStyle name="Normal 6" xfId="17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19"/>
  <sheetViews>
    <sheetView tabSelected="1" topLeftCell="C1" workbookViewId="0">
      <pane xSplit="2" ySplit="4" topLeftCell="G6" activePane="bottomRight" state="frozen"/>
      <selection activeCell="C1" sqref="C1"/>
      <selection pane="topRight" activeCell="E1" sqref="E1"/>
      <selection pane="bottomLeft" activeCell="C5" sqref="C5"/>
      <selection pane="bottomRight" activeCell="C21" sqref="A21:XFD24"/>
    </sheetView>
  </sheetViews>
  <sheetFormatPr defaultColWidth="9.44140625" defaultRowHeight="14.4" x14ac:dyDescent="0.3"/>
  <cols>
    <col min="1" max="1" width="9.44140625" style="2"/>
    <col min="2" max="2" width="6.44140625" style="24" customWidth="1"/>
    <col min="3" max="3" width="6.44140625" style="7" customWidth="1"/>
    <col min="4" max="4" width="40.109375" style="8" customWidth="1"/>
    <col min="5" max="5" width="12.44140625" style="8" customWidth="1"/>
    <col min="6" max="6" width="14.109375" style="22" customWidth="1"/>
    <col min="7" max="7" width="12.33203125" style="22" customWidth="1"/>
    <col min="8" max="17" width="13.5546875" style="22" customWidth="1"/>
    <col min="18" max="18" width="10.5546875" style="2" bestFit="1" customWidth="1"/>
    <col min="19" max="20" width="12.88671875" style="2" bestFit="1" customWidth="1"/>
    <col min="21" max="16384" width="9.44140625" style="2"/>
  </cols>
  <sheetData>
    <row r="2" spans="2:23" ht="21" customHeight="1" x14ac:dyDescent="0.3">
      <c r="B2" s="27" t="s">
        <v>45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23" ht="15" thickBot="1" x14ac:dyDescent="0.35">
      <c r="B3" s="23"/>
      <c r="C3" s="9"/>
      <c r="D3" s="1"/>
      <c r="E3" s="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8" t="s">
        <v>28</v>
      </c>
    </row>
    <row r="4" spans="2:23" s="3" customFormat="1" ht="41.4" x14ac:dyDescent="0.3">
      <c r="B4" s="10"/>
      <c r="C4" s="10"/>
      <c r="D4" s="10" t="s">
        <v>0</v>
      </c>
      <c r="E4" s="10" t="s">
        <v>40</v>
      </c>
      <c r="F4" s="19" t="s">
        <v>29</v>
      </c>
      <c r="G4" s="19" t="s">
        <v>41</v>
      </c>
      <c r="H4" s="19" t="s">
        <v>30</v>
      </c>
      <c r="I4" s="19" t="s">
        <v>31</v>
      </c>
      <c r="J4" s="19" t="s">
        <v>42</v>
      </c>
      <c r="K4" s="19" t="s">
        <v>39</v>
      </c>
      <c r="L4" s="19" t="s">
        <v>32</v>
      </c>
      <c r="M4" s="19" t="s">
        <v>43</v>
      </c>
      <c r="N4" s="19" t="s">
        <v>33</v>
      </c>
      <c r="O4" s="19" t="s">
        <v>34</v>
      </c>
      <c r="P4" s="19" t="s">
        <v>44</v>
      </c>
      <c r="Q4" s="19" t="s">
        <v>38</v>
      </c>
    </row>
    <row r="5" spans="2:23" x14ac:dyDescent="0.3">
      <c r="B5" s="11" t="s">
        <v>1</v>
      </c>
      <c r="C5" s="11" t="s">
        <v>1</v>
      </c>
      <c r="D5" s="12" t="s">
        <v>2</v>
      </c>
      <c r="E5" s="12">
        <v>5532.9758499999998</v>
      </c>
      <c r="F5" s="13">
        <v>4979.6782700000003</v>
      </c>
      <c r="G5" s="13">
        <v>6767.3423599999996</v>
      </c>
      <c r="H5" s="13">
        <v>6767.3423599999996</v>
      </c>
      <c r="I5" s="13">
        <v>6090.6081199999999</v>
      </c>
      <c r="J5" s="13">
        <v>7318.12</v>
      </c>
      <c r="K5" s="13">
        <v>7318.12</v>
      </c>
      <c r="L5" s="13">
        <v>6586.308</v>
      </c>
      <c r="M5" s="13">
        <v>7020.6458199999997</v>
      </c>
      <c r="N5" s="13">
        <v>7020.6458199999997</v>
      </c>
      <c r="O5" s="13">
        <v>6588.5812400000004</v>
      </c>
      <c r="P5" s="13">
        <v>7982.7271600000004</v>
      </c>
      <c r="Q5" s="26">
        <v>7184.4544400000004</v>
      </c>
    </row>
    <row r="6" spans="2:23" x14ac:dyDescent="0.3">
      <c r="B6" s="11" t="s">
        <v>3</v>
      </c>
      <c r="C6" s="11" t="s">
        <v>3</v>
      </c>
      <c r="D6" s="12" t="s">
        <v>35</v>
      </c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4"/>
      <c r="S6" s="4"/>
      <c r="T6" s="4"/>
      <c r="U6" s="4"/>
      <c r="V6" s="4"/>
      <c r="W6" s="4"/>
    </row>
    <row r="7" spans="2:23" x14ac:dyDescent="0.3">
      <c r="B7" s="14" t="s">
        <v>4</v>
      </c>
      <c r="C7" s="14" t="s">
        <v>4</v>
      </c>
      <c r="D7" s="15" t="s">
        <v>24</v>
      </c>
      <c r="E7" s="25">
        <v>17577.9944</v>
      </c>
      <c r="F7" s="21">
        <v>20524.048939999997</v>
      </c>
      <c r="G7" s="21">
        <v>20524.048939999997</v>
      </c>
      <c r="H7" s="21">
        <v>28482.346290000005</v>
      </c>
      <c r="I7" s="21">
        <v>31308.681100000002</v>
      </c>
      <c r="J7" s="21">
        <v>29020.718359999999</v>
      </c>
      <c r="K7" s="21">
        <v>30871.137099999993</v>
      </c>
      <c r="L7" s="21">
        <v>33937.682910000003</v>
      </c>
      <c r="M7" s="21">
        <v>31156.996059999998</v>
      </c>
      <c r="N7" s="21">
        <v>30464.658910000002</v>
      </c>
      <c r="O7" s="21">
        <v>33968.550609999998</v>
      </c>
      <c r="P7" s="21">
        <v>37843.767120000004</v>
      </c>
      <c r="Q7" s="21">
        <v>45776.024700000002</v>
      </c>
      <c r="R7" s="4"/>
      <c r="S7" s="4"/>
      <c r="T7" s="4"/>
      <c r="U7" s="4"/>
      <c r="V7" s="4"/>
      <c r="W7" s="4"/>
    </row>
    <row r="8" spans="2:23" x14ac:dyDescent="0.3">
      <c r="B8" s="14" t="s">
        <v>5</v>
      </c>
      <c r="C8" s="14" t="s">
        <v>5</v>
      </c>
      <c r="D8" s="15" t="s">
        <v>25</v>
      </c>
      <c r="E8" s="25">
        <v>17910.977640000001</v>
      </c>
      <c r="F8" s="21">
        <v>19277.030859999999</v>
      </c>
      <c r="G8" s="21">
        <v>20929.830059999997</v>
      </c>
      <c r="H8" s="21">
        <v>17937.721870000001</v>
      </c>
      <c r="I8" s="21">
        <v>19170.156019999999</v>
      </c>
      <c r="J8" s="21">
        <v>19959.751199999999</v>
      </c>
      <c r="K8" s="21">
        <v>17318.364379999999</v>
      </c>
      <c r="L8" s="21">
        <v>21819.159370000001</v>
      </c>
      <c r="M8" s="21">
        <v>22335.789519999998</v>
      </c>
      <c r="N8" s="21">
        <v>20599.695769999998</v>
      </c>
      <c r="O8" s="21">
        <v>22603.17352</v>
      </c>
      <c r="P8" s="21">
        <v>26010.099709999999</v>
      </c>
      <c r="Q8" s="21">
        <v>27420.025880000001</v>
      </c>
      <c r="S8" s="4"/>
    </row>
    <row r="9" spans="2:23" x14ac:dyDescent="0.3">
      <c r="B9" s="14" t="s">
        <v>6</v>
      </c>
      <c r="C9" s="14" t="s">
        <v>6</v>
      </c>
      <c r="D9" s="16" t="s">
        <v>7</v>
      </c>
      <c r="E9" s="17">
        <f>E7-E8</f>
        <v>-332.98324000000139</v>
      </c>
      <c r="F9" s="17">
        <f>F7-F8</f>
        <v>1247.018079999998</v>
      </c>
      <c r="G9" s="17">
        <f t="shared" ref="G9:Q9" si="0">G7-G8</f>
        <v>-405.78111999999965</v>
      </c>
      <c r="H9" s="17">
        <f t="shared" si="0"/>
        <v>10544.624420000004</v>
      </c>
      <c r="I9" s="17">
        <f t="shared" si="0"/>
        <v>12138.525080000003</v>
      </c>
      <c r="J9" s="17">
        <f t="shared" si="0"/>
        <v>9060.9671600000001</v>
      </c>
      <c r="K9" s="17">
        <f t="shared" si="0"/>
        <v>13552.772719999994</v>
      </c>
      <c r="L9" s="17">
        <f t="shared" si="0"/>
        <v>12118.523540000002</v>
      </c>
      <c r="M9" s="17">
        <f t="shared" si="0"/>
        <v>8821.2065399999992</v>
      </c>
      <c r="N9" s="17">
        <f t="shared" si="0"/>
        <v>9864.9631400000035</v>
      </c>
      <c r="O9" s="17">
        <f t="shared" si="0"/>
        <v>11365.377089999998</v>
      </c>
      <c r="P9" s="17">
        <f t="shared" si="0"/>
        <v>11833.667410000005</v>
      </c>
      <c r="Q9" s="17">
        <f t="shared" si="0"/>
        <v>18355.998820000001</v>
      </c>
      <c r="S9" s="4"/>
      <c r="T9" s="4"/>
      <c r="U9" s="4"/>
    </row>
    <row r="10" spans="2:23" x14ac:dyDescent="0.3">
      <c r="B10" s="11" t="s">
        <v>8</v>
      </c>
      <c r="C10" s="11" t="s">
        <v>8</v>
      </c>
      <c r="D10" s="12" t="s">
        <v>36</v>
      </c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23" x14ac:dyDescent="0.3">
      <c r="B11" s="14" t="s">
        <v>9</v>
      </c>
      <c r="C11" s="14" t="s">
        <v>9</v>
      </c>
      <c r="D11" s="15" t="s">
        <v>26</v>
      </c>
      <c r="E11" s="25">
        <v>7091.7954599999994</v>
      </c>
      <c r="F11" s="21">
        <v>7688.91</v>
      </c>
      <c r="G11" s="21">
        <v>7688.91</v>
      </c>
      <c r="H11" s="21">
        <v>1511.6606300000001</v>
      </c>
      <c r="I11" s="21">
        <v>2060</v>
      </c>
      <c r="J11" s="21">
        <v>2060</v>
      </c>
      <c r="K11" s="21">
        <v>2764.1268099999998</v>
      </c>
      <c r="L11" s="21">
        <v>2494</v>
      </c>
      <c r="M11" s="21">
        <v>2494</v>
      </c>
      <c r="N11" s="21">
        <v>6224.9413699999986</v>
      </c>
      <c r="O11" s="21">
        <v>5541</v>
      </c>
      <c r="P11" s="21">
        <v>6359</v>
      </c>
      <c r="Q11" s="21">
        <v>23918.59677</v>
      </c>
      <c r="R11" s="4"/>
      <c r="S11" s="4"/>
      <c r="T11" s="4"/>
    </row>
    <row r="12" spans="2:23" x14ac:dyDescent="0.3">
      <c r="B12" s="14" t="s">
        <v>10</v>
      </c>
      <c r="C12" s="14" t="s">
        <v>10</v>
      </c>
      <c r="D12" s="15" t="s">
        <v>27</v>
      </c>
      <c r="E12" s="25">
        <v>3842.2989000000002</v>
      </c>
      <c r="F12" s="21">
        <v>8851.564739999998</v>
      </c>
      <c r="G12" s="21">
        <v>11045.19332</v>
      </c>
      <c r="H12" s="21">
        <v>8005.1297999999997</v>
      </c>
      <c r="I12" s="21">
        <v>13726.988039999998</v>
      </c>
      <c r="J12" s="21">
        <v>14705.883269999995</v>
      </c>
      <c r="K12" s="21">
        <v>10742.846000000003</v>
      </c>
      <c r="L12" s="21">
        <v>13110.855370000001</v>
      </c>
      <c r="M12" s="21">
        <v>14021.369439999999</v>
      </c>
      <c r="N12" s="21">
        <v>11002.805279999997</v>
      </c>
      <c r="O12" s="21">
        <v>15304.860400000001</v>
      </c>
      <c r="P12" s="21">
        <v>10273.854380000002</v>
      </c>
      <c r="Q12" s="21">
        <v>42716.156380000008</v>
      </c>
      <c r="S12" s="5"/>
      <c r="T12" s="5"/>
    </row>
    <row r="13" spans="2:23" x14ac:dyDescent="0.3">
      <c r="B13" s="14" t="s">
        <v>11</v>
      </c>
      <c r="C13" s="14" t="s">
        <v>11</v>
      </c>
      <c r="D13" s="16" t="s">
        <v>12</v>
      </c>
      <c r="E13" s="17">
        <f t="shared" ref="E13:G13" si="1">+E11-E12</f>
        <v>3249.4965599999991</v>
      </c>
      <c r="F13" s="17">
        <f t="shared" si="1"/>
        <v>-1162.6547399999981</v>
      </c>
      <c r="G13" s="17">
        <f t="shared" si="1"/>
        <v>-3356.2833200000005</v>
      </c>
      <c r="H13" s="17">
        <f t="shared" ref="H13:Q13" si="2">+H11-H12</f>
        <v>-6493.4691699999994</v>
      </c>
      <c r="I13" s="17">
        <f t="shared" si="2"/>
        <v>-11666.988039999998</v>
      </c>
      <c r="J13" s="17">
        <f t="shared" si="2"/>
        <v>-12645.883269999995</v>
      </c>
      <c r="K13" s="17">
        <f t="shared" ref="K13" si="3">+K11-K12</f>
        <v>-7978.7191900000034</v>
      </c>
      <c r="L13" s="17">
        <f t="shared" si="2"/>
        <v>-10616.855370000001</v>
      </c>
      <c r="M13" s="17">
        <f t="shared" si="2"/>
        <v>-11527.369439999999</v>
      </c>
      <c r="N13" s="17">
        <f t="shared" si="2"/>
        <v>-4777.8639099999982</v>
      </c>
      <c r="O13" s="17">
        <f t="shared" si="2"/>
        <v>-9763.8604000000014</v>
      </c>
      <c r="P13" s="17">
        <f t="shared" si="2"/>
        <v>-3914.8543800000025</v>
      </c>
      <c r="Q13" s="17">
        <f t="shared" si="2"/>
        <v>-18797.559610000008</v>
      </c>
      <c r="R13" s="4"/>
      <c r="S13" s="6"/>
      <c r="T13" s="6"/>
      <c r="U13" s="4"/>
      <c r="V13" s="4"/>
    </row>
    <row r="14" spans="2:23" x14ac:dyDescent="0.3">
      <c r="B14" s="11" t="s">
        <v>13</v>
      </c>
      <c r="C14" s="11" t="s">
        <v>13</v>
      </c>
      <c r="D14" s="12" t="s">
        <v>14</v>
      </c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23" x14ac:dyDescent="0.3">
      <c r="B15" s="14" t="s">
        <v>15</v>
      </c>
      <c r="C15" s="14" t="s">
        <v>15</v>
      </c>
      <c r="D15" s="15" t="s">
        <v>16</v>
      </c>
      <c r="E15" s="2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23" x14ac:dyDescent="0.3">
      <c r="B16" s="14" t="s">
        <v>17</v>
      </c>
      <c r="C16" s="14" t="s">
        <v>17</v>
      </c>
      <c r="D16" s="15" t="s">
        <v>18</v>
      </c>
      <c r="E16" s="2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3">
      <c r="B17" s="14" t="s">
        <v>19</v>
      </c>
      <c r="C17" s="14" t="s">
        <v>19</v>
      </c>
      <c r="D17" s="16" t="s">
        <v>37</v>
      </c>
      <c r="E17" s="17">
        <f t="shared" ref="E17" si="4">E15-E16</f>
        <v>0</v>
      </c>
      <c r="F17" s="17">
        <f>F15-F16</f>
        <v>0</v>
      </c>
      <c r="G17" s="17">
        <f>G15-G16</f>
        <v>0</v>
      </c>
      <c r="H17" s="17">
        <f t="shared" ref="H17" si="5">H15-H16</f>
        <v>0</v>
      </c>
      <c r="I17" s="17">
        <f t="shared" ref="I17" si="6">I15-I16</f>
        <v>0</v>
      </c>
      <c r="J17" s="17">
        <f t="shared" ref="J17" si="7">J15-J16</f>
        <v>0</v>
      </c>
      <c r="K17" s="17">
        <f t="shared" ref="K17" si="8">K15-K16</f>
        <v>0</v>
      </c>
      <c r="L17" s="17">
        <f t="shared" ref="L17" si="9">L15-L16</f>
        <v>0</v>
      </c>
      <c r="M17" s="17">
        <f t="shared" ref="M17" si="10">M15-M16</f>
        <v>0</v>
      </c>
      <c r="N17" s="17">
        <f t="shared" ref="N17" si="11">N15-N16</f>
        <v>0</v>
      </c>
      <c r="O17" s="17">
        <f t="shared" ref="O17:P17" si="12">O15-O16</f>
        <v>0</v>
      </c>
      <c r="P17" s="17">
        <f t="shared" si="12"/>
        <v>0</v>
      </c>
      <c r="Q17" s="17">
        <f t="shared" ref="Q17" si="13">Q15-Q16</f>
        <v>0</v>
      </c>
    </row>
    <row r="18" spans="2:17" x14ac:dyDescent="0.3">
      <c r="B18" s="11" t="s">
        <v>20</v>
      </c>
      <c r="C18" s="11" t="s">
        <v>20</v>
      </c>
      <c r="D18" s="12" t="s">
        <v>21</v>
      </c>
      <c r="E18" s="13">
        <f t="shared" ref="E18" si="14">E9+E13+E17</f>
        <v>2916.5133199999977</v>
      </c>
      <c r="F18" s="13">
        <f>F9+F13+F17</f>
        <v>84.36333999999988</v>
      </c>
      <c r="G18" s="13">
        <f t="shared" ref="G18:Q18" si="15">G9+G13+G17</f>
        <v>-3762.0644400000001</v>
      </c>
      <c r="H18" s="13">
        <f t="shared" si="15"/>
        <v>4051.1552500000043</v>
      </c>
      <c r="I18" s="13">
        <f t="shared" si="15"/>
        <v>471.53704000000471</v>
      </c>
      <c r="J18" s="13">
        <f t="shared" si="15"/>
        <v>-3584.9161099999947</v>
      </c>
      <c r="K18" s="13">
        <f t="shared" si="15"/>
        <v>5574.0535299999901</v>
      </c>
      <c r="L18" s="13">
        <f t="shared" si="15"/>
        <v>1501.6681700000008</v>
      </c>
      <c r="M18" s="13">
        <f t="shared" si="15"/>
        <v>-2706.1628999999994</v>
      </c>
      <c r="N18" s="13">
        <f t="shared" si="15"/>
        <v>5087.0992300000053</v>
      </c>
      <c r="O18" s="13">
        <f t="shared" si="15"/>
        <v>1601.5166899999967</v>
      </c>
      <c r="P18" s="13">
        <f>P9+P13+P17</f>
        <v>7918.813030000003</v>
      </c>
      <c r="Q18" s="13">
        <f t="shared" si="15"/>
        <v>-441.56079000000682</v>
      </c>
    </row>
    <row r="19" spans="2:17" x14ac:dyDescent="0.3">
      <c r="B19" s="11" t="s">
        <v>22</v>
      </c>
      <c r="C19" s="11" t="s">
        <v>22</v>
      </c>
      <c r="D19" s="12" t="s">
        <v>23</v>
      </c>
      <c r="E19" s="13">
        <f t="shared" ref="E19" si="16">E5+E18</f>
        <v>8449.4891699999971</v>
      </c>
      <c r="F19" s="13">
        <f t="shared" ref="F19:O19" si="17">F5+F18</f>
        <v>5064.0416100000002</v>
      </c>
      <c r="G19" s="13">
        <f t="shared" si="17"/>
        <v>3005.2779199999995</v>
      </c>
      <c r="H19" s="13">
        <f t="shared" si="17"/>
        <v>10818.497610000004</v>
      </c>
      <c r="I19" s="13">
        <f t="shared" si="17"/>
        <v>6562.1451600000046</v>
      </c>
      <c r="J19" s="13">
        <f t="shared" si="17"/>
        <v>3733.2038900000052</v>
      </c>
      <c r="K19" s="13">
        <f t="shared" si="17"/>
        <v>12892.173529999989</v>
      </c>
      <c r="L19" s="13">
        <f t="shared" si="17"/>
        <v>8087.9761700000008</v>
      </c>
      <c r="M19" s="13">
        <f t="shared" si="17"/>
        <v>4314.4829200000004</v>
      </c>
      <c r="N19" s="13">
        <f t="shared" si="17"/>
        <v>12107.745050000005</v>
      </c>
      <c r="O19" s="13">
        <f t="shared" si="17"/>
        <v>8190.0979299999972</v>
      </c>
      <c r="P19" s="13">
        <f>P5+P18</f>
        <v>15901.540190000003</v>
      </c>
      <c r="Q19" s="13">
        <f>Q5+Q18</f>
        <v>6742.8936499999936</v>
      </c>
    </row>
  </sheetData>
  <mergeCells count="1">
    <mergeCell ref="B2:Q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YHMS</dc:creator>
  <cp:lastModifiedBy>Sakti golder</cp:lastModifiedBy>
  <dcterms:created xsi:type="dcterms:W3CDTF">2016-11-03T08:08:51Z</dcterms:created>
  <dcterms:modified xsi:type="dcterms:W3CDTF">2022-08-08T15:34:05Z</dcterms:modified>
</cp:coreProperties>
</file>