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60" yWindow="645" windowWidth="6570" windowHeight="8100"/>
  </bookViews>
  <sheets>
    <sheet name="dem4" sheetId="4" r:id="rId1"/>
  </sheets>
  <definedNames>
    <definedName name="__123Graph_D" hidden="1">#REF!</definedName>
    <definedName name="_xlnm._FilterDatabase" localSheetId="0" hidden="1">'dem4'!$A$15:$AF$141</definedName>
    <definedName name="ahcap">#REF!</definedName>
    <definedName name="censusrec">#REF!</definedName>
    <definedName name="charged">#REF!</definedName>
    <definedName name="coop" localSheetId="0">'dem4'!$D$118:$L$118</definedName>
    <definedName name="coopcap" localSheetId="0">'dem4'!$D$127:$L$127</definedName>
    <definedName name="cooperation" localSheetId="0">'dem4'!$E$10:$G$10</definedName>
    <definedName name="cooprec" localSheetId="0">'dem4'!#REF!</definedName>
    <definedName name="coprec" localSheetId="0">'dem4'!#REF!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'dem4'!$K$140</definedName>
    <definedName name="Nutrition">#REF!</definedName>
    <definedName name="oges">#REF!</definedName>
    <definedName name="pension">#REF!</definedName>
    <definedName name="_xlnm.Print_Area" localSheetId="0">'dem4'!$A$1:$L$142</definedName>
    <definedName name="_xlnm.Print_Titles" localSheetId="0">'dem4'!$12:$15</definedName>
    <definedName name="pwcap" localSheetId="0">'dem4'!#REF!</definedName>
    <definedName name="rec" localSheetId="0">'dem4'!#REF!</definedName>
    <definedName name="reform">#REF!</definedName>
    <definedName name="revise" localSheetId="0">'dem4'!$D$153:$I$153</definedName>
    <definedName name="revrec" localSheetId="0">'dem4'!#REF!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'dem4'!$D$148:$I$148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'dem4'!$A$1:$L$140</definedName>
    <definedName name="Z_239EE218_578E_4317_BEED_14D5D7089E27_.wvu.PrintArea" localSheetId="0" hidden="1">'dem4'!$A$1:$L$140</definedName>
    <definedName name="Z_239EE218_578E_4317_BEED_14D5D7089E27_.wvu.PrintTitles" localSheetId="0" hidden="1">'dem4'!$12:$15</definedName>
    <definedName name="Z_302A3EA3_AE96_11D5_A646_0050BA3D7AFD_.wvu.FilterData" localSheetId="0" hidden="1">'dem4'!$A$1:$L$140</definedName>
    <definedName name="Z_302A3EA3_AE96_11D5_A646_0050BA3D7AFD_.wvu.PrintArea" localSheetId="0" hidden="1">'dem4'!$A$1:$L$140</definedName>
    <definedName name="Z_302A3EA3_AE96_11D5_A646_0050BA3D7AFD_.wvu.PrintTitles" localSheetId="0" hidden="1">'dem4'!$12:$15</definedName>
    <definedName name="Z_36DBA021_0ECB_11D4_8064_004005726899_.wvu.FilterData" localSheetId="0" hidden="1">'dem4'!$C$17:$C$140</definedName>
    <definedName name="Z_36DBA021_0ECB_11D4_8064_004005726899_.wvu.PrintArea" localSheetId="0" hidden="1">'dem4'!$A$1:$L$140</definedName>
    <definedName name="Z_36DBA021_0ECB_11D4_8064_004005726899_.wvu.PrintTitles" localSheetId="0" hidden="1">'dem4'!$12:$15</definedName>
    <definedName name="Z_93EBE921_AE91_11D5_8685_004005726899_.wvu.FilterData" localSheetId="0" hidden="1">'dem4'!$C$17:$C$140</definedName>
    <definedName name="Z_93EBE921_AE91_11D5_8685_004005726899_.wvu.PrintArea" localSheetId="0" hidden="1">'dem4'!$A$1:$L$140</definedName>
    <definedName name="Z_93EBE921_AE91_11D5_8685_004005726899_.wvu.PrintTitles" localSheetId="0" hidden="1">'dem4'!$12:$15</definedName>
    <definedName name="Z_94DA79C1_0FDE_11D5_9579_000021DAEEA2_.wvu.FilterData" localSheetId="0" hidden="1">'dem4'!$C$17:$C$140</definedName>
    <definedName name="Z_94DA79C1_0FDE_11D5_9579_000021DAEEA2_.wvu.PrintArea" localSheetId="0" hidden="1">'dem4'!$A$1:$L$140</definedName>
    <definedName name="Z_94DA79C1_0FDE_11D5_9579_000021DAEEA2_.wvu.PrintTitles" localSheetId="0" hidden="1">'dem4'!$12:$15</definedName>
    <definedName name="Z_C868F8C3_16D7_11D5_A68D_81D6213F5331_.wvu.FilterData" localSheetId="0" hidden="1">'dem4'!$C$17:$C$140</definedName>
    <definedName name="Z_C868F8C3_16D7_11D5_A68D_81D6213F5331_.wvu.PrintArea" localSheetId="0" hidden="1">'dem4'!$A$1:$L$140</definedName>
    <definedName name="Z_C868F8C3_16D7_11D5_A68D_81D6213F5331_.wvu.PrintTitles" localSheetId="0" hidden="1">'dem4'!$12:$15</definedName>
    <definedName name="Z_E5DF37BD_125C_11D5_8DC4_D0F5D88B3549_.wvu.FilterData" localSheetId="0" hidden="1">'dem4'!$C$17:$C$140</definedName>
    <definedName name="Z_E5DF37BD_125C_11D5_8DC4_D0F5D88B3549_.wvu.PrintArea" localSheetId="0" hidden="1">'dem4'!$A$1:$L$140</definedName>
    <definedName name="Z_E5DF37BD_125C_11D5_8DC4_D0F5D88B3549_.wvu.PrintTitles" localSheetId="0" hidden="1">'dem4'!$12:$15</definedName>
    <definedName name="Z_F8ADACC1_164E_11D6_B603_000021DAEEA2_.wvu.FilterData" localSheetId="0" hidden="1">'dem4'!$C$17:$C$140</definedName>
    <definedName name="Z_F8ADACC1_164E_11D6_B603_000021DAEEA2_.wvu.PrintArea" localSheetId="0" hidden="1">'dem4'!$A$1:$L$140</definedName>
    <definedName name="Z_F8ADACC1_164E_11D6_B603_000021DAEEA2_.wvu.PrintTitles" localSheetId="0" hidden="1">'dem4'!$12:$15</definedName>
  </definedNames>
  <calcPr calcId="125725"/>
</workbook>
</file>

<file path=xl/calcChain.xml><?xml version="1.0" encoding="utf-8"?>
<calcChain xmlns="http://schemas.openxmlformats.org/spreadsheetml/2006/main">
  <c r="D137" i="4"/>
  <c r="E137"/>
  <c r="D138"/>
  <c r="E138"/>
  <c r="L136" l="1"/>
  <c r="L133"/>
  <c r="L125"/>
  <c r="L116"/>
  <c r="L112"/>
  <c r="L109"/>
  <c r="L106"/>
  <c r="L103"/>
  <c r="L97"/>
  <c r="L92"/>
  <c r="L88"/>
  <c r="L83"/>
  <c r="L77"/>
  <c r="L76"/>
  <c r="L75"/>
  <c r="L71"/>
  <c r="L70"/>
  <c r="L69"/>
  <c r="L65"/>
  <c r="L64"/>
  <c r="L63"/>
  <c r="L59"/>
  <c r="L58"/>
  <c r="L57"/>
  <c r="L53"/>
  <c r="L52"/>
  <c r="L51"/>
  <c r="L47"/>
  <c r="L46"/>
  <c r="L45"/>
  <c r="L41"/>
  <c r="L40"/>
  <c r="L39"/>
  <c r="L35"/>
  <c r="L34"/>
  <c r="L33"/>
  <c r="L29"/>
  <c r="L28"/>
  <c r="L27"/>
  <c r="L23"/>
  <c r="L22"/>
  <c r="L21"/>
  <c r="D113"/>
  <c r="E113"/>
  <c r="F113"/>
  <c r="G113"/>
  <c r="H113"/>
  <c r="I113"/>
  <c r="K113"/>
  <c r="J113"/>
  <c r="G137"/>
  <c r="G138" s="1"/>
  <c r="H137"/>
  <c r="H138" s="1"/>
  <c r="I137"/>
  <c r="I138" s="1"/>
  <c r="J137"/>
  <c r="J138" s="1"/>
  <c r="K137"/>
  <c r="K138" s="1"/>
  <c r="F137"/>
  <c r="F138" s="1"/>
  <c r="L137" l="1"/>
  <c r="L138" s="1"/>
  <c r="K126"/>
  <c r="K127" s="1"/>
  <c r="K139" s="1"/>
  <c r="K117"/>
  <c r="K98"/>
  <c r="K99" s="1"/>
  <c r="K93"/>
  <c r="K89"/>
  <c r="K84"/>
  <c r="K78"/>
  <c r="K72"/>
  <c r="K66"/>
  <c r="K60"/>
  <c r="K54"/>
  <c r="K48"/>
  <c r="K42"/>
  <c r="K36"/>
  <c r="K30"/>
  <c r="K24"/>
  <c r="I126"/>
  <c r="I127" s="1"/>
  <c r="I139" s="1"/>
  <c r="H126"/>
  <c r="H127" s="1"/>
  <c r="H139" s="1"/>
  <c r="G126"/>
  <c r="G127" s="1"/>
  <c r="G139" s="1"/>
  <c r="F126"/>
  <c r="F127" s="1"/>
  <c r="F139" s="1"/>
  <c r="E126"/>
  <c r="E127" s="1"/>
  <c r="E139" s="1"/>
  <c r="D126"/>
  <c r="D127" s="1"/>
  <c r="D139" s="1"/>
  <c r="I117"/>
  <c r="H117"/>
  <c r="G117"/>
  <c r="F117"/>
  <c r="E117"/>
  <c r="D117"/>
  <c r="I98"/>
  <c r="I99" s="1"/>
  <c r="H98"/>
  <c r="H99" s="1"/>
  <c r="G98"/>
  <c r="G99" s="1"/>
  <c r="F98"/>
  <c r="F99" s="1"/>
  <c r="E98"/>
  <c r="E99" s="1"/>
  <c r="D98"/>
  <c r="D99" s="1"/>
  <c r="I93"/>
  <c r="H93"/>
  <c r="G93"/>
  <c r="F93"/>
  <c r="E93"/>
  <c r="D93"/>
  <c r="I89"/>
  <c r="H89"/>
  <c r="G89"/>
  <c r="F89"/>
  <c r="E89"/>
  <c r="D89"/>
  <c r="I84"/>
  <c r="H84"/>
  <c r="G84"/>
  <c r="F84"/>
  <c r="E84"/>
  <c r="D84"/>
  <c r="I78"/>
  <c r="H78"/>
  <c r="G78"/>
  <c r="F78"/>
  <c r="E78"/>
  <c r="D78"/>
  <c r="I72"/>
  <c r="H72"/>
  <c r="G72"/>
  <c r="F72"/>
  <c r="E72"/>
  <c r="D72"/>
  <c r="I66"/>
  <c r="H66"/>
  <c r="G66"/>
  <c r="F66"/>
  <c r="E66"/>
  <c r="D66"/>
  <c r="I60"/>
  <c r="H60"/>
  <c r="G60"/>
  <c r="F60"/>
  <c r="E60"/>
  <c r="D60"/>
  <c r="I54"/>
  <c r="H54"/>
  <c r="G54"/>
  <c r="F54"/>
  <c r="E54"/>
  <c r="D54"/>
  <c r="I48"/>
  <c r="H48"/>
  <c r="G48"/>
  <c r="F48"/>
  <c r="E48"/>
  <c r="D48"/>
  <c r="I42"/>
  <c r="H42"/>
  <c r="G42"/>
  <c r="F42"/>
  <c r="E42"/>
  <c r="D42"/>
  <c r="I36"/>
  <c r="H36"/>
  <c r="G36"/>
  <c r="F36"/>
  <c r="E36"/>
  <c r="D36"/>
  <c r="I30"/>
  <c r="H30"/>
  <c r="G30"/>
  <c r="F30"/>
  <c r="E30"/>
  <c r="D30"/>
  <c r="I24"/>
  <c r="H24"/>
  <c r="G24"/>
  <c r="F24"/>
  <c r="E24"/>
  <c r="D24"/>
  <c r="G79" l="1"/>
  <c r="G118" s="1"/>
  <c r="G119" s="1"/>
  <c r="G140" s="1"/>
  <c r="I79"/>
  <c r="I118" s="1"/>
  <c r="I119" s="1"/>
  <c r="I140" s="1"/>
  <c r="F79"/>
  <c r="F118" s="1"/>
  <c r="F119" s="1"/>
  <c r="F140" s="1"/>
  <c r="H79"/>
  <c r="H118" s="1"/>
  <c r="H119" s="1"/>
  <c r="H140" s="1"/>
  <c r="K79"/>
  <c r="K118" s="1"/>
  <c r="K119" s="1"/>
  <c r="K140" s="1"/>
  <c r="D79"/>
  <c r="D118" s="1"/>
  <c r="D119" s="1"/>
  <c r="D140" s="1"/>
  <c r="E79"/>
  <c r="E118" s="1"/>
  <c r="E119" s="1"/>
  <c r="E140" s="1"/>
  <c r="L113"/>
  <c r="J98" l="1"/>
  <c r="J99" s="1"/>
  <c r="J117"/>
  <c r="J93"/>
  <c r="J89"/>
  <c r="J84"/>
  <c r="J78"/>
  <c r="J66"/>
  <c r="J54"/>
  <c r="J48"/>
  <c r="J42"/>
  <c r="J36"/>
  <c r="J30"/>
  <c r="J24"/>
  <c r="J72"/>
  <c r="J60"/>
  <c r="L126"/>
  <c r="L127" s="1"/>
  <c r="L139" s="1"/>
  <c r="L117"/>
  <c r="L93"/>
  <c r="L89"/>
  <c r="L84"/>
  <c r="L48"/>
  <c r="L42"/>
  <c r="L36"/>
  <c r="L24"/>
  <c r="J126"/>
  <c r="J127" s="1"/>
  <c r="J139" s="1"/>
  <c r="L98"/>
  <c r="L99" s="1"/>
  <c r="J79" l="1"/>
  <c r="J118" s="1"/>
  <c r="J119" s="1"/>
  <c r="J140" s="1"/>
  <c r="L30"/>
  <c r="L54"/>
  <c r="L60"/>
  <c r="L78"/>
  <c r="L66"/>
  <c r="L72"/>
  <c r="F10"/>
  <c r="L79" l="1"/>
  <c r="L118" s="1"/>
  <c r="L119" s="1"/>
  <c r="L140" s="1"/>
  <c r="E10" l="1"/>
  <c r="G10" l="1"/>
</calcChain>
</file>

<file path=xl/sharedStrings.xml><?xml version="1.0" encoding="utf-8"?>
<sst xmlns="http://schemas.openxmlformats.org/spreadsheetml/2006/main" count="208" uniqueCount="108">
  <si>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</si>
  <si>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</si>
  <si>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</si>
  <si>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</si>
  <si>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</si>
  <si>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</si>
  <si>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</si>
  <si>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</si>
  <si>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</si>
  <si>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</si>
  <si>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</si>
  <si>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</si>
  <si>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</si>
  <si>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</si>
  <si>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</si>
  <si>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</si>
  <si>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</si>
  <si>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</si>
  <si>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</si>
  <si>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</si>
  <si>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</si>
  <si>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</si>
  <si>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</si>
  <si>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</si>
  <si>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</si>
  <si>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</si>
  <si>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</si>
  <si>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</si>
  <si>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</si>
  <si>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</si>
  <si>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</si>
  <si>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</si>
  <si>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</si>
  <si>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</si>
  <si>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</si>
  <si>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</si>
  <si>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</si>
  <si>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</si>
  <si>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</si>
  <si>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</si>
  <si>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</si>
  <si>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</si>
  <si>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</si>
  <si>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</si>
  <si>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</si>
  <si>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</si>
  <si>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</si>
  <si>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</si>
  <si>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</si>
  <si>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</si>
  <si>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</si>
  <si>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</si>
  <si>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</si>
  <si>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</si>
  <si>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</si>
  <si>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</si>
  <si>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</si>
  <si>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</si>
  <si>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</si>
  <si>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</si>
  <si>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</si>
  <si>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</si>
  <si>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</si>
  <si>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</si>
  <si>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</si>
  <si>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</si>
  <si>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</si>
  <si>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</si>
  <si>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</si>
  <si>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</si>
  <si>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</si>
  <si>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</si>
  <si>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</si>
  <si>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</si>
  <si>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</si>
  <si>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</si>
  <si>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</si>
  <si>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</si>
  <si>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</si>
  <si>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</si>
  <si>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Grants-in-aid</t>
  </si>
  <si>
    <t>II. Details of the estimates and the heads under which this grant will be accounted for:</t>
  </si>
  <si>
    <t>Capital</t>
  </si>
  <si>
    <t>C - Economic Services (a) Agriculture &amp; Allied Activities</t>
  </si>
  <si>
    <t>A - Capital Account on Economic Services</t>
  </si>
  <si>
    <t>61.00.53</t>
  </si>
  <si>
    <t>Major Works</t>
  </si>
  <si>
    <t>Construction of Co-operative Training Institute (SPA)</t>
  </si>
  <si>
    <t>(In Thousands of Rupees)</t>
  </si>
  <si>
    <t>2013-14</t>
  </si>
  <si>
    <t>2014-15</t>
  </si>
  <si>
    <t>I. Estimate of the amount required in the year ending 31st March, 2016 to defray the charges in respect of Co-operation</t>
  </si>
  <si>
    <t>2015-16</t>
  </si>
  <si>
    <t>Consumer Co-operatives Miscellaneous 
Assistance</t>
  </si>
  <si>
    <t>65.00.31</t>
  </si>
  <si>
    <t>Loans for Co-operation</t>
  </si>
  <si>
    <t>Loans to Other Cooperatives</t>
  </si>
  <si>
    <t>Loans and Advances</t>
  </si>
  <si>
    <t>Assistance from National Co-operative Development Corporation (NCDC)</t>
  </si>
  <si>
    <t>70.71.55</t>
  </si>
  <si>
    <t>70.72.55</t>
  </si>
  <si>
    <t>70.00.31</t>
  </si>
  <si>
    <t xml:space="preserve">Assistance to Sikkim State Cooperative Supply and Marketing Federation Ltd </t>
  </si>
  <si>
    <t>E - Public Debt</t>
  </si>
  <si>
    <t>Assistance to Sikkim State Co-operative 
Supply and Marketing Federation 
(SIMFED) ( Funded by NCDC)</t>
  </si>
  <si>
    <t>Grants-in-aid (Funded by NCDC)</t>
  </si>
  <si>
    <t>Grants in Aid (Funded by NCDC)</t>
  </si>
  <si>
    <t>Assistance for Infrastructural Development of Store by Sikkim Consumers' Co-operative Soceity Ltd at Gangtok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</si>
</sst>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##"/>
    <numFmt numFmtId="167" formatCode="0000##"/>
    <numFmt numFmtId="168" formatCode="00000#"/>
    <numFmt numFmtId="169" formatCode="00.00#"/>
    <numFmt numFmtId="170" formatCode="00.##"/>
    <numFmt numFmtId="171" formatCode="00.#0"/>
    <numFmt numFmtId="172" formatCode="0_);\(0\)"/>
    <numFmt numFmtId="173" formatCode="0;[Red]0"/>
    <numFmt numFmtId="174" formatCode="00.000"/>
    <numFmt numFmtId="175" formatCode="_-* #,##0.00\ _k_r_-;\-* #,##0.00\ _k_r_-;_-* &quot;-&quot;??\ _k_r_-;_-@_-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</cellStyleXfs>
  <cellXfs count="203">
    <xf numFmtId="0" fontId="0" fillId="0" borderId="0" xfId="0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4" applyFont="1" applyFill="1"/>
    <xf numFmtId="0" fontId="3" fillId="0" borderId="0" xfId="4" applyFont="1" applyFill="1" applyAlignment="1">
      <alignment horizontal="justify" vertical="justify"/>
    </xf>
    <xf numFmtId="0" fontId="3" fillId="0" borderId="0" xfId="4" applyFont="1" applyFill="1" applyAlignment="1" applyProtection="1">
      <alignment horizontal="center"/>
    </xf>
    <xf numFmtId="0" fontId="3" fillId="0" borderId="0" xfId="4" applyFont="1" applyFill="1" applyAlignment="1" applyProtection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 vertical="top"/>
    </xf>
    <xf numFmtId="0" fontId="4" fillId="0" borderId="0" xfId="4" applyFont="1" applyFill="1" applyAlignment="1" applyProtection="1">
      <alignment horizontal="justify" vertical="justify"/>
    </xf>
    <xf numFmtId="0" fontId="3" fillId="0" borderId="0" xfId="4" applyFont="1" applyFill="1" applyBorder="1" applyAlignment="1" applyProtection="1">
      <alignment horizontal="left"/>
    </xf>
    <xf numFmtId="0" fontId="3" fillId="0" borderId="0" xfId="4" applyFont="1" applyFill="1" applyAlignment="1" applyProtection="1">
      <alignment horizontal="justify" vertical="justify"/>
    </xf>
    <xf numFmtId="0" fontId="3" fillId="0" borderId="0" xfId="4" applyFont="1" applyFill="1" applyBorder="1"/>
    <xf numFmtId="0" fontId="3" fillId="0" borderId="0" xfId="4" applyFont="1" applyFill="1" applyBorder="1" applyAlignment="1" applyProtection="1">
      <alignment horizontal="justify" vertical="justify"/>
    </xf>
    <xf numFmtId="0" fontId="4" fillId="0" borderId="0" xfId="4" applyFont="1" applyFill="1" applyBorder="1" applyAlignment="1" applyProtection="1">
      <alignment horizontal="justify" vertical="justify"/>
    </xf>
    <xf numFmtId="0" fontId="4" fillId="0" borderId="1" xfId="4" applyFont="1" applyFill="1" applyBorder="1" applyAlignment="1" applyProtection="1">
      <alignment horizontal="justify" vertical="justify"/>
    </xf>
    <xf numFmtId="166" fontId="3" fillId="0" borderId="0" xfId="4" applyNumberFormat="1" applyFont="1" applyFill="1" applyAlignment="1">
      <alignment horizontal="right" vertical="top"/>
    </xf>
    <xf numFmtId="0" fontId="3" fillId="0" borderId="0" xfId="4" applyFont="1" applyFill="1" applyAlignment="1" applyProtection="1">
      <alignment horizontal="left" vertical="justify"/>
    </xf>
    <xf numFmtId="0" fontId="3" fillId="0" borderId="0" xfId="4" applyFont="1" applyFill="1" applyBorder="1" applyAlignment="1">
      <alignment vertical="top"/>
    </xf>
    <xf numFmtId="166" fontId="3" fillId="0" borderId="0" xfId="4" applyNumberFormat="1" applyFont="1" applyFill="1" applyBorder="1" applyAlignment="1">
      <alignment horizontal="right" vertical="top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Alignment="1">
      <alignment horizontal="right" vertical="justify"/>
    </xf>
    <xf numFmtId="0" fontId="3" fillId="0" borderId="0" xfId="7" applyFont="1" applyFill="1" applyAlignment="1">
      <alignment horizontal="right" vertical="top"/>
    </xf>
    <xf numFmtId="0" fontId="4" fillId="0" borderId="0" xfId="4" applyFont="1" applyFill="1" applyBorder="1" applyAlignment="1">
      <alignment horizontal="right" vertical="top"/>
    </xf>
    <xf numFmtId="0" fontId="4" fillId="0" borderId="2" xfId="4" applyFont="1" applyFill="1" applyBorder="1" applyAlignment="1" applyProtection="1">
      <alignment horizontal="justify" vertical="justify"/>
    </xf>
    <xf numFmtId="0" fontId="3" fillId="0" borderId="0" xfId="4" applyFont="1" applyFill="1" applyBorder="1" applyAlignment="1">
      <alignment horizontal="justify" vertical="justify"/>
    </xf>
    <xf numFmtId="0" fontId="4" fillId="0" borderId="0" xfId="4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 applyProtection="1">
      <alignment horizontal="center" vertical="top"/>
    </xf>
    <xf numFmtId="0" fontId="3" fillId="0" borderId="0" xfId="4" applyFont="1" applyFill="1" applyAlignment="1">
      <alignment vertical="top"/>
    </xf>
    <xf numFmtId="0" fontId="3" fillId="0" borderId="0" xfId="6" applyFont="1" applyFill="1" applyBorder="1" applyAlignment="1" applyProtection="1">
      <alignment horizontal="left" vertical="top"/>
    </xf>
    <xf numFmtId="0" fontId="3" fillId="0" borderId="0" xfId="7" applyFont="1" applyFill="1" applyAlignment="1">
      <alignment vertical="top"/>
    </xf>
    <xf numFmtId="0" fontId="3" fillId="0" borderId="3" xfId="6" applyFont="1" applyFill="1" applyBorder="1" applyAlignment="1" applyProtection="1">
      <alignment vertical="top"/>
    </xf>
    <xf numFmtId="0" fontId="3" fillId="0" borderId="0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>
      <alignment vertical="top"/>
    </xf>
    <xf numFmtId="0" fontId="3" fillId="0" borderId="1" xfId="4" applyFont="1" applyFill="1" applyBorder="1" applyAlignment="1">
      <alignment vertical="top"/>
    </xf>
    <xf numFmtId="0" fontId="3" fillId="0" borderId="2" xfId="4" applyFont="1" applyFill="1" applyBorder="1" applyAlignment="1">
      <alignment vertical="top"/>
    </xf>
    <xf numFmtId="0" fontId="3" fillId="0" borderId="0" xfId="4" applyFont="1" applyFill="1" applyBorder="1" applyAlignment="1">
      <alignment horizontal="right" vertical="top"/>
    </xf>
    <xf numFmtId="0" fontId="3" fillId="0" borderId="0" xfId="4" applyFont="1" applyFill="1" applyAlignment="1">
      <alignment horizontal="right" vertical="top"/>
    </xf>
    <xf numFmtId="0" fontId="4" fillId="0" borderId="0" xfId="4" applyFont="1" applyFill="1" applyAlignment="1">
      <alignment horizontal="right" vertical="top"/>
    </xf>
    <xf numFmtId="169" fontId="4" fillId="0" borderId="0" xfId="4" applyNumberFormat="1" applyFont="1" applyFill="1" applyAlignment="1">
      <alignment horizontal="right" vertical="top"/>
    </xf>
    <xf numFmtId="170" fontId="3" fillId="0" borderId="0" xfId="4" applyNumberFormat="1" applyFont="1" applyFill="1" applyAlignment="1">
      <alignment horizontal="right" vertical="top"/>
    </xf>
    <xf numFmtId="168" fontId="3" fillId="0" borderId="0" xfId="4" applyNumberFormat="1" applyFont="1" applyFill="1" applyBorder="1" applyAlignment="1">
      <alignment horizontal="right" vertical="top"/>
    </xf>
    <xf numFmtId="170" fontId="3" fillId="0" borderId="0" xfId="4" applyNumberFormat="1" applyFont="1" applyFill="1" applyBorder="1" applyAlignment="1">
      <alignment horizontal="right" vertical="top"/>
    </xf>
    <xf numFmtId="171" fontId="3" fillId="0" borderId="0" xfId="4" applyNumberFormat="1" applyFont="1" applyFill="1" applyAlignment="1">
      <alignment horizontal="right" vertical="top"/>
    </xf>
    <xf numFmtId="171" fontId="3" fillId="0" borderId="0" xfId="4" applyNumberFormat="1" applyFont="1" applyFill="1" applyBorder="1" applyAlignment="1">
      <alignment horizontal="right" vertical="top"/>
    </xf>
    <xf numFmtId="169" fontId="4" fillId="0" borderId="0" xfId="4" applyNumberFormat="1" applyFont="1" applyFill="1" applyBorder="1" applyAlignment="1">
      <alignment horizontal="right" vertical="top"/>
    </xf>
    <xf numFmtId="165" fontId="4" fillId="0" borderId="0" xfId="4" applyNumberFormat="1" applyFont="1" applyFill="1" applyAlignment="1">
      <alignment horizontal="right" vertical="top"/>
    </xf>
    <xf numFmtId="0" fontId="3" fillId="0" borderId="1" xfId="4" applyFont="1" applyFill="1" applyBorder="1" applyAlignment="1">
      <alignment horizontal="right" vertical="top"/>
    </xf>
    <xf numFmtId="0" fontId="3" fillId="0" borderId="2" xfId="4" applyFont="1" applyFill="1" applyBorder="1" applyAlignment="1">
      <alignment horizontal="right" vertical="top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Border="1" applyAlignment="1">
      <alignment horizontal="right"/>
    </xf>
    <xf numFmtId="0" fontId="3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/>
    <xf numFmtId="0" fontId="3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Border="1"/>
    <xf numFmtId="0" fontId="4" fillId="0" borderId="0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/>
    <xf numFmtId="0" fontId="4" fillId="0" borderId="0" xfId="4" applyNumberFormat="1" applyFont="1" applyFill="1" applyBorder="1" applyAlignment="1" applyProtection="1">
      <alignment horizontal="right"/>
    </xf>
    <xf numFmtId="0" fontId="5" fillId="0" borderId="0" xfId="5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justify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4" applyFont="1" applyFill="1" applyBorder="1" applyAlignment="1" applyProtection="1">
      <alignment horizontal="right" vertical="top"/>
    </xf>
    <xf numFmtId="170" fontId="3" fillId="0" borderId="1" xfId="4" applyNumberFormat="1" applyFont="1" applyFill="1" applyBorder="1" applyAlignment="1">
      <alignment horizontal="right" vertical="top"/>
    </xf>
    <xf numFmtId="0" fontId="3" fillId="0" borderId="1" xfId="4" applyFont="1" applyFill="1" applyBorder="1" applyAlignment="1" applyProtection="1">
      <alignment horizontal="justify" vertical="justify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4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Alignment="1">
      <alignment horizontal="center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4" applyFont="1" applyFill="1" applyAlignment="1"/>
    <xf numFmtId="0" fontId="3" fillId="0" borderId="0" xfId="6" applyFont="1" applyFill="1" applyAlignment="1" applyProtection="1"/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3" xfId="4" applyFont="1" applyFill="1" applyBorder="1" applyAlignment="1">
      <alignment vertical="top"/>
    </xf>
    <xf numFmtId="170" fontId="3" fillId="0" borderId="3" xfId="4" applyNumberFormat="1" applyFont="1" applyFill="1" applyBorder="1" applyAlignment="1">
      <alignment horizontal="right" vertical="top"/>
    </xf>
    <xf numFmtId="0" fontId="3" fillId="0" borderId="3" xfId="4" applyFont="1" applyFill="1" applyBorder="1" applyAlignment="1" applyProtection="1">
      <alignment horizontal="justify" vertical="justify"/>
    </xf>
    <xf numFmtId="0" fontId="3" fillId="0" borderId="0" xfId="4" applyFont="1" applyFill="1" applyBorder="1" applyAlignment="1"/>
    <xf numFmtId="0" fontId="4" fillId="0" borderId="0" xfId="1" applyNumberFormat="1" applyFont="1" applyFill="1" applyBorder="1" applyAlignment="1" applyProtection="1">
      <alignment horizontal="center"/>
    </xf>
    <xf numFmtId="172" fontId="3" fillId="0" borderId="0" xfId="3" applyNumberFormat="1" applyFont="1" applyFill="1" applyProtection="1"/>
    <xf numFmtId="164" fontId="3" fillId="0" borderId="1" xfId="1" applyFont="1" applyFill="1" applyBorder="1" applyAlignment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173" fontId="3" fillId="0" borderId="0" xfId="5" applyNumberFormat="1" applyFont="1" applyFill="1" applyBorder="1" applyAlignment="1" applyProtection="1">
      <alignment horizontal="right"/>
    </xf>
    <xf numFmtId="173" fontId="3" fillId="0" borderId="0" xfId="4" applyNumberFormat="1" applyFont="1" applyFill="1" applyBorder="1" applyAlignment="1" applyProtection="1">
      <alignment horizontal="right"/>
    </xf>
    <xf numFmtId="173" fontId="3" fillId="0" borderId="0" xfId="4" applyNumberFormat="1" applyFont="1" applyFill="1"/>
    <xf numFmtId="173" fontId="3" fillId="0" borderId="0" xfId="4" applyNumberFormat="1" applyFont="1" applyFill="1" applyAlignment="1">
      <alignment horizontal="right"/>
    </xf>
    <xf numFmtId="173" fontId="3" fillId="0" borderId="0" xfId="4" applyNumberFormat="1" applyFont="1" applyFill="1" applyBorder="1" applyAlignment="1">
      <alignment horizontal="right"/>
    </xf>
    <xf numFmtId="173" fontId="3" fillId="0" borderId="0" xfId="1" applyNumberFormat="1" applyFont="1" applyFill="1" applyBorder="1" applyAlignment="1" applyProtection="1">
      <alignment horizontal="right"/>
    </xf>
    <xf numFmtId="173" fontId="3" fillId="0" borderId="3" xfId="4" applyNumberFormat="1" applyFont="1" applyFill="1" applyBorder="1" applyAlignment="1" applyProtection="1">
      <alignment horizontal="right"/>
    </xf>
    <xf numFmtId="173" fontId="3" fillId="0" borderId="0" xfId="4" applyNumberFormat="1" applyFont="1" applyFill="1" applyBorder="1" applyAlignment="1" applyProtection="1">
      <alignment horizontal="right" wrapText="1"/>
    </xf>
    <xf numFmtId="173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Alignment="1" applyProtection="1">
      <alignment horizontal="justify" vertical="justify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 vertical="justify"/>
    </xf>
    <xf numFmtId="0" fontId="3" fillId="0" borderId="0" xfId="4" applyNumberFormat="1" applyFont="1" applyFill="1" applyBorder="1" applyAlignment="1">
      <alignment horizontal="right" wrapText="1"/>
    </xf>
    <xf numFmtId="173" fontId="3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/>
    <xf numFmtId="49" fontId="3" fillId="0" borderId="0" xfId="4" applyNumberFormat="1" applyFont="1" applyFill="1" applyAlignment="1">
      <alignment horizontal="center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0" xfId="6" applyNumberFormat="1" applyFont="1" applyFill="1" applyAlignment="1" applyProtection="1">
      <alignment horizontal="center"/>
    </xf>
    <xf numFmtId="49" fontId="3" fillId="0" borderId="0" xfId="4" applyNumberFormat="1" applyFont="1" applyFill="1" applyBorder="1" applyAlignment="1">
      <alignment horizontal="center"/>
    </xf>
    <xf numFmtId="49" fontId="3" fillId="0" borderId="0" xfId="6" applyNumberFormat="1" applyFont="1" applyFill="1" applyAlignment="1" applyProtection="1"/>
    <xf numFmtId="49" fontId="3" fillId="0" borderId="0" xfId="4" applyNumberFormat="1" applyFont="1" applyFill="1" applyBorder="1" applyAlignment="1"/>
    <xf numFmtId="49" fontId="3" fillId="0" borderId="0" xfId="4" applyNumberFormat="1" applyFont="1" applyFill="1" applyAlignment="1"/>
    <xf numFmtId="164" fontId="3" fillId="0" borderId="0" xfId="4" applyNumberFormat="1" applyFont="1" applyFill="1" applyBorder="1" applyAlignment="1"/>
    <xf numFmtId="168" fontId="3" fillId="0" borderId="0" xfId="4" applyNumberFormat="1" applyFont="1" applyFill="1" applyBorder="1" applyAlignment="1">
      <alignment horizontal="right" vertical="top" wrapText="1"/>
    </xf>
    <xf numFmtId="0" fontId="7" fillId="0" borderId="0" xfId="4" applyFont="1" applyFill="1" applyBorder="1" applyAlignment="1"/>
    <xf numFmtId="49" fontId="3" fillId="0" borderId="1" xfId="6" applyNumberFormat="1" applyFont="1" applyFill="1" applyBorder="1" applyAlignment="1" applyProtection="1">
      <alignment horizontal="center"/>
    </xf>
    <xf numFmtId="0" fontId="1" fillId="2" borderId="0" xfId="8" applyFill="1"/>
    <xf numFmtId="0" fontId="1" fillId="2" borderId="0" xfId="8" applyFill="1" applyAlignment="1"/>
    <xf numFmtId="0" fontId="0" fillId="2" borderId="0" xfId="0" applyFill="1"/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1" fillId="2" borderId="0" xfId="10" applyFill="1" applyAlignment="1"/>
    <xf numFmtId="0" fontId="1" fillId="2" borderId="0" xfId="10" applyFill="1"/>
    <xf numFmtId="0" fontId="3" fillId="2" borderId="0" xfId="4" applyFont="1" applyFill="1" applyBorder="1" applyAlignment="1"/>
    <xf numFmtId="49" fontId="3" fillId="2" borderId="0" xfId="4" applyNumberFormat="1" applyFont="1" applyFill="1" applyBorder="1" applyAlignment="1">
      <alignment horizontal="center"/>
    </xf>
    <xf numFmtId="49" fontId="3" fillId="2" borderId="0" xfId="4" applyNumberFormat="1" applyFont="1" applyFill="1" applyBorder="1" applyAlignment="1"/>
    <xf numFmtId="0" fontId="3" fillId="2" borderId="0" xfId="4" applyFont="1" applyFill="1"/>
    <xf numFmtId="0" fontId="3" fillId="2" borderId="0" xfId="7" applyFont="1" applyFill="1" applyBorder="1" applyAlignment="1"/>
    <xf numFmtId="0" fontId="3" fillId="2" borderId="0" xfId="4" applyFont="1" applyFill="1" applyBorder="1" applyAlignment="1">
      <alignment horizontal="justify" vertical="top"/>
    </xf>
    <xf numFmtId="0" fontId="1" fillId="2" borderId="0" xfId="8" applyFill="1" applyBorder="1"/>
    <xf numFmtId="0" fontId="1" fillId="2" borderId="0" xfId="8" applyFill="1" applyBorder="1" applyAlignment="1"/>
    <xf numFmtId="0" fontId="0" fillId="0" borderId="0" xfId="0" applyBorder="1"/>
    <xf numFmtId="0" fontId="3" fillId="2" borderId="0" xfId="4" applyNumberFormat="1" applyFont="1" applyFill="1" applyBorder="1" applyAlignment="1">
      <alignment horizontal="justify" vertical="top"/>
    </xf>
    <xf numFmtId="0" fontId="1" fillId="2" borderId="0" xfId="8" applyFont="1" applyFill="1"/>
    <xf numFmtId="0" fontId="1" fillId="2" borderId="0" xfId="8" applyFont="1" applyFill="1" applyBorder="1"/>
    <xf numFmtId="0" fontId="1" fillId="2" borderId="0" xfId="10" applyFont="1" applyFill="1" applyAlignment="1"/>
    <xf numFmtId="0" fontId="1" fillId="2" borderId="0" xfId="10" applyFont="1" applyFill="1"/>
    <xf numFmtId="0" fontId="1" fillId="0" borderId="0" xfId="10" applyFont="1"/>
    <xf numFmtId="49" fontId="3" fillId="0" borderId="0" xfId="2" applyNumberFormat="1" applyFont="1" applyFill="1" applyBorder="1" applyAlignment="1">
      <alignment vertical="top"/>
    </xf>
    <xf numFmtId="49" fontId="3" fillId="0" borderId="0" xfId="2" applyNumberFormat="1" applyFont="1" applyFill="1" applyBorder="1" applyAlignment="1">
      <alignment horizontal="left" vertical="top"/>
    </xf>
    <xf numFmtId="0" fontId="7" fillId="0" borderId="0" xfId="7" applyFont="1" applyFill="1" applyBorder="1" applyAlignment="1"/>
    <xf numFmtId="0" fontId="7" fillId="0" borderId="0" xfId="4" applyFont="1" applyFill="1" applyBorder="1" applyAlignment="1">
      <alignment horizontal="justify" vertical="top"/>
    </xf>
    <xf numFmtId="0" fontId="7" fillId="2" borderId="0" xfId="7" applyFont="1" applyFill="1" applyBorder="1" applyAlignment="1"/>
    <xf numFmtId="0" fontId="7" fillId="2" borderId="0" xfId="4" applyFont="1" applyFill="1" applyBorder="1" applyAlignment="1">
      <alignment horizontal="justify" vertical="top"/>
    </xf>
    <xf numFmtId="0" fontId="7" fillId="2" borderId="0" xfId="4" applyFont="1" applyFill="1" applyBorder="1" applyAlignment="1"/>
    <xf numFmtId="0" fontId="3" fillId="0" borderId="0" xfId="11" applyNumberFormat="1" applyFont="1" applyFill="1" applyBorder="1" applyAlignment="1" applyProtection="1">
      <alignment horizontal="right" wrapText="1"/>
    </xf>
    <xf numFmtId="175" fontId="3" fillId="0" borderId="0" xfId="11" applyNumberFormat="1" applyFont="1" applyFill="1" applyBorder="1" applyAlignment="1" applyProtection="1">
      <alignment horizontal="right" wrapText="1"/>
    </xf>
    <xf numFmtId="0" fontId="3" fillId="0" borderId="1" xfId="11" applyNumberFormat="1" applyFont="1" applyFill="1" applyBorder="1" applyAlignment="1" applyProtection="1">
      <alignment horizontal="right" wrapText="1"/>
    </xf>
    <xf numFmtId="0" fontId="8" fillId="0" borderId="0" xfId="4" applyFont="1" applyFill="1" applyBorder="1" applyAlignment="1"/>
    <xf numFmtId="49" fontId="8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 applyProtection="1">
      <alignment horizontal="left" vertical="justify" wrapText="1"/>
    </xf>
    <xf numFmtId="0" fontId="3" fillId="0" borderId="0" xfId="9" applyNumberFormat="1" applyFont="1" applyFill="1" applyAlignment="1" applyProtection="1">
      <alignment horizontal="right"/>
    </xf>
    <xf numFmtId="0" fontId="3" fillId="0" borderId="0" xfId="9" applyNumberFormat="1" applyFont="1" applyFill="1" applyAlignment="1" applyProtection="1">
      <alignment horizontal="right" wrapText="1"/>
    </xf>
    <xf numFmtId="166" fontId="3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Alignment="1">
      <alignment horizontal="right" vertical="top"/>
    </xf>
    <xf numFmtId="0" fontId="3" fillId="0" borderId="0" xfId="4" applyFont="1" applyFill="1" applyBorder="1" applyAlignment="1">
      <alignment horizontal="justify" vertical="top" wrapText="1"/>
    </xf>
    <xf numFmtId="168" fontId="3" fillId="0" borderId="0" xfId="4" applyNumberFormat="1" applyFont="1" applyFill="1" applyAlignment="1">
      <alignment horizontal="right" vertical="top"/>
    </xf>
    <xf numFmtId="167" fontId="3" fillId="0" borderId="0" xfId="4" applyNumberFormat="1" applyFont="1" applyFill="1" applyAlignment="1">
      <alignment horizontal="right" vertical="top"/>
    </xf>
    <xf numFmtId="168" fontId="3" fillId="0" borderId="1" xfId="4" applyNumberFormat="1" applyFont="1" applyFill="1" applyBorder="1" applyAlignment="1">
      <alignment horizontal="right" vertical="top"/>
    </xf>
    <xf numFmtId="0" fontId="1" fillId="0" borderId="0" xfId="8" applyFont="1" applyFill="1"/>
    <xf numFmtId="169" fontId="3" fillId="0" borderId="0" xfId="4" applyNumberFormat="1" applyFont="1" applyFill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0" fontId="4" fillId="0" borderId="0" xfId="12" applyNumberFormat="1" applyFont="1" applyFill="1" applyBorder="1" applyAlignment="1">
      <alignment horizontal="center"/>
    </xf>
    <xf numFmtId="0" fontId="3" fillId="0" borderId="0" xfId="12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>
      <alignment horizontal="left"/>
    </xf>
    <xf numFmtId="171" fontId="3" fillId="0" borderId="1" xfId="4" applyNumberFormat="1" applyFont="1" applyFill="1" applyBorder="1" applyAlignment="1">
      <alignment horizontal="right" vertical="top"/>
    </xf>
    <xf numFmtId="0" fontId="3" fillId="0" borderId="3" xfId="4" applyFont="1" applyFill="1" applyBorder="1" applyAlignment="1">
      <alignment horizontal="right" vertical="top"/>
    </xf>
    <xf numFmtId="0" fontId="3" fillId="0" borderId="3" xfId="4" applyNumberFormat="1" applyFont="1" applyFill="1" applyBorder="1" applyAlignment="1" applyProtection="1">
      <alignment horizontal="right" wrapText="1"/>
    </xf>
    <xf numFmtId="164" fontId="8" fillId="0" borderId="0" xfId="4" applyNumberFormat="1" applyFont="1" applyFill="1" applyBorder="1" applyAlignment="1"/>
    <xf numFmtId="0" fontId="8" fillId="2" borderId="0" xfId="7" applyFont="1" applyFill="1" applyBorder="1" applyAlignment="1"/>
    <xf numFmtId="0" fontId="8" fillId="2" borderId="0" xfId="4" applyFont="1" applyFill="1" applyBorder="1" applyAlignment="1">
      <alignment horizontal="justify" vertical="top"/>
    </xf>
    <xf numFmtId="0" fontId="8" fillId="2" borderId="0" xfId="4" applyFont="1" applyFill="1" applyBorder="1" applyAlignment="1"/>
    <xf numFmtId="0" fontId="8" fillId="0" borderId="0" xfId="4" applyFont="1" applyFill="1" applyAlignment="1"/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</cellXfs>
  <cellStyles count="13">
    <cellStyle name="Comma" xfId="1" builtinId="3"/>
    <cellStyle name="Comma 2" xfId="9"/>
    <cellStyle name="Comma 4" xfId="11"/>
    <cellStyle name="Normal" xfId="0" builtinId="0"/>
    <cellStyle name="Normal 2" xfId="8"/>
    <cellStyle name="Normal 4" xfId="10"/>
    <cellStyle name="Normal_budget 2004-05_2.6.04" xfId="2"/>
    <cellStyle name="Normal_BUDGET FOR  03-04" xfId="3"/>
    <cellStyle name="Normal_budget for 03-04" xfId="4"/>
    <cellStyle name="Normal_BUDGET2000" xfId="12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47625</xdr:colOff>
      <xdr:row>31</xdr:row>
      <xdr:rowOff>95250</xdr:rowOff>
    </xdr:from>
    <xdr:to>
      <xdr:col>10</xdr:col>
      <xdr:colOff>104775</xdr:colOff>
      <xdr:row>36</xdr:row>
      <xdr:rowOff>9525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6229350" y="5276850"/>
          <a:ext cx="1190625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47625</xdr:colOff>
      <xdr:row>39</xdr:row>
      <xdr:rowOff>38100</xdr:rowOff>
    </xdr:from>
    <xdr:to>
      <xdr:col>10</xdr:col>
      <xdr:colOff>104775</xdr:colOff>
      <xdr:row>43</xdr:row>
      <xdr:rowOff>133350</xdr:rowOff>
    </xdr:to>
    <xdr:sp macro="" textlink="">
      <xdr:nvSpPr>
        <xdr:cNvPr id="1026" name="Text Box 2" hidden="1"/>
        <xdr:cNvSpPr txBox="1">
          <a:spLocks noChangeArrowheads="1"/>
        </xdr:cNvSpPr>
      </xdr:nvSpPr>
      <xdr:spPr bwMode="auto">
        <a:xfrm>
          <a:off x="6229350" y="6410325"/>
          <a:ext cx="1190625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47625</xdr:colOff>
      <xdr:row>46</xdr:row>
      <xdr:rowOff>9525</xdr:rowOff>
    </xdr:from>
    <xdr:to>
      <xdr:col>10</xdr:col>
      <xdr:colOff>104775</xdr:colOff>
      <xdr:row>50</xdr:row>
      <xdr:rowOff>85725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6229350" y="7515225"/>
          <a:ext cx="11906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57150</xdr:colOff>
      <xdr:row>39</xdr:row>
      <xdr:rowOff>38100</xdr:rowOff>
    </xdr:from>
    <xdr:to>
      <xdr:col>12</xdr:col>
      <xdr:colOff>104775</xdr:colOff>
      <xdr:row>43</xdr:row>
      <xdr:rowOff>133350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7372350" y="6410325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228600</xdr:colOff>
      <xdr:row>19</xdr:row>
      <xdr:rowOff>38100</xdr:rowOff>
    </xdr:from>
    <xdr:to>
      <xdr:col>9</xdr:col>
      <xdr:colOff>295275</xdr:colOff>
      <xdr:row>23</xdr:row>
      <xdr:rowOff>66675</xdr:rowOff>
    </xdr:to>
    <xdr:sp macro="" textlink="">
      <xdr:nvSpPr>
        <xdr:cNvPr id="1081" name="Text Box 57" hidden="1"/>
        <xdr:cNvSpPr txBox="1">
          <a:spLocks noChangeArrowheads="1"/>
        </xdr:cNvSpPr>
      </xdr:nvSpPr>
      <xdr:spPr bwMode="auto">
        <a:xfrm>
          <a:off x="5838825" y="3276600"/>
          <a:ext cx="120015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228600</xdr:colOff>
      <xdr:row>26</xdr:row>
      <xdr:rowOff>66675</xdr:rowOff>
    </xdr:from>
    <xdr:to>
      <xdr:col>9</xdr:col>
      <xdr:colOff>295275</xdr:colOff>
      <xdr:row>30</xdr:row>
      <xdr:rowOff>95250</xdr:rowOff>
    </xdr:to>
    <xdr:sp macro="" textlink="">
      <xdr:nvSpPr>
        <xdr:cNvPr id="1082" name="Text Box 58" hidden="1"/>
        <xdr:cNvSpPr txBox="1">
          <a:spLocks noChangeArrowheads="1"/>
        </xdr:cNvSpPr>
      </xdr:nvSpPr>
      <xdr:spPr bwMode="auto">
        <a:xfrm>
          <a:off x="5838825" y="4438650"/>
          <a:ext cx="120015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228600</xdr:colOff>
      <xdr:row>33</xdr:row>
      <xdr:rowOff>76200</xdr:rowOff>
    </xdr:from>
    <xdr:to>
      <xdr:col>9</xdr:col>
      <xdr:colOff>295275</xdr:colOff>
      <xdr:row>37</xdr:row>
      <xdr:rowOff>152400</xdr:rowOff>
    </xdr:to>
    <xdr:sp macro="" textlink="">
      <xdr:nvSpPr>
        <xdr:cNvPr id="1083" name="Text Box 59" hidden="1"/>
        <xdr:cNvSpPr txBox="1">
          <a:spLocks noChangeArrowheads="1"/>
        </xdr:cNvSpPr>
      </xdr:nvSpPr>
      <xdr:spPr bwMode="auto">
        <a:xfrm>
          <a:off x="5838825" y="5581650"/>
          <a:ext cx="1200150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228600</xdr:colOff>
      <xdr:row>40</xdr:row>
      <xdr:rowOff>152400</xdr:rowOff>
    </xdr:from>
    <xdr:to>
      <xdr:col>9</xdr:col>
      <xdr:colOff>295275</xdr:colOff>
      <xdr:row>45</xdr:row>
      <xdr:rowOff>0</xdr:rowOff>
    </xdr:to>
    <xdr:sp macro="" textlink="">
      <xdr:nvSpPr>
        <xdr:cNvPr id="1084" name="Text Box 60" hidden="1"/>
        <xdr:cNvSpPr txBox="1">
          <a:spLocks noChangeArrowheads="1"/>
        </xdr:cNvSpPr>
      </xdr:nvSpPr>
      <xdr:spPr bwMode="auto">
        <a:xfrm>
          <a:off x="5838825" y="6686550"/>
          <a:ext cx="12001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228600</xdr:colOff>
      <xdr:row>47</xdr:row>
      <xdr:rowOff>133350</xdr:rowOff>
    </xdr:from>
    <xdr:to>
      <xdr:col>9</xdr:col>
      <xdr:colOff>295275</xdr:colOff>
      <xdr:row>51</xdr:row>
      <xdr:rowOff>142875</xdr:rowOff>
    </xdr:to>
    <xdr:sp macro="" textlink="">
      <xdr:nvSpPr>
        <xdr:cNvPr id="1085" name="Text Box 61" hidden="1"/>
        <xdr:cNvSpPr txBox="1">
          <a:spLocks noChangeArrowheads="1"/>
        </xdr:cNvSpPr>
      </xdr:nvSpPr>
      <xdr:spPr bwMode="auto">
        <a:xfrm>
          <a:off x="5838825" y="7800975"/>
          <a:ext cx="1200150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142875</xdr:colOff>
      <xdr:row>19</xdr:row>
      <xdr:rowOff>38100</xdr:rowOff>
    </xdr:from>
    <xdr:to>
      <xdr:col>12</xdr:col>
      <xdr:colOff>581025</xdr:colOff>
      <xdr:row>23</xdr:row>
      <xdr:rowOff>85725</xdr:rowOff>
    </xdr:to>
    <xdr:sp macro="" textlink="">
      <xdr:nvSpPr>
        <xdr:cNvPr id="1120" name="Text Box 96" hidden="1"/>
        <xdr:cNvSpPr txBox="1">
          <a:spLocks noChangeArrowheads="1"/>
        </xdr:cNvSpPr>
      </xdr:nvSpPr>
      <xdr:spPr bwMode="auto">
        <a:xfrm>
          <a:off x="8067675" y="3276600"/>
          <a:ext cx="1000125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142875</xdr:colOff>
      <xdr:row>19</xdr:row>
      <xdr:rowOff>38100</xdr:rowOff>
    </xdr:from>
    <xdr:to>
      <xdr:col>12</xdr:col>
      <xdr:colOff>190500</xdr:colOff>
      <xdr:row>23</xdr:row>
      <xdr:rowOff>85725</xdr:rowOff>
    </xdr:to>
    <xdr:sp macro="" textlink="">
      <xdr:nvSpPr>
        <xdr:cNvPr id="1121" name="Text Box 97" hidden="1"/>
        <xdr:cNvSpPr txBox="1">
          <a:spLocks noChangeArrowheads="1"/>
        </xdr:cNvSpPr>
      </xdr:nvSpPr>
      <xdr:spPr bwMode="auto">
        <a:xfrm>
          <a:off x="7458075" y="3276600"/>
          <a:ext cx="1219200" cy="695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142875</xdr:colOff>
      <xdr:row>26</xdr:row>
      <xdr:rowOff>66675</xdr:rowOff>
    </xdr:from>
    <xdr:to>
      <xdr:col>12</xdr:col>
      <xdr:colOff>581025</xdr:colOff>
      <xdr:row>30</xdr:row>
      <xdr:rowOff>95250</xdr:rowOff>
    </xdr:to>
    <xdr:sp macro="" textlink="">
      <xdr:nvSpPr>
        <xdr:cNvPr id="1122" name="Text Box 98" hidden="1"/>
        <xdr:cNvSpPr txBox="1">
          <a:spLocks noChangeArrowheads="1"/>
        </xdr:cNvSpPr>
      </xdr:nvSpPr>
      <xdr:spPr bwMode="auto">
        <a:xfrm>
          <a:off x="8067675" y="4438650"/>
          <a:ext cx="1000125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142875</xdr:colOff>
      <xdr:row>49</xdr:row>
      <xdr:rowOff>142875</xdr:rowOff>
    </xdr:from>
    <xdr:to>
      <xdr:col>12</xdr:col>
      <xdr:colOff>581025</xdr:colOff>
      <xdr:row>53</xdr:row>
      <xdr:rowOff>152400</xdr:rowOff>
    </xdr:to>
    <xdr:sp macro="" textlink="">
      <xdr:nvSpPr>
        <xdr:cNvPr id="1123" name="Text Box 99" hidden="1"/>
        <xdr:cNvSpPr txBox="1">
          <a:spLocks noChangeArrowheads="1"/>
        </xdr:cNvSpPr>
      </xdr:nvSpPr>
      <xdr:spPr bwMode="auto">
        <a:xfrm>
          <a:off x="8067675" y="8134350"/>
          <a:ext cx="100012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142875</xdr:colOff>
      <xdr:row>55</xdr:row>
      <xdr:rowOff>114300</xdr:rowOff>
    </xdr:from>
    <xdr:to>
      <xdr:col>12</xdr:col>
      <xdr:colOff>581025</xdr:colOff>
      <xdr:row>59</xdr:row>
      <xdr:rowOff>123825</xdr:rowOff>
    </xdr:to>
    <xdr:sp macro="" textlink="">
      <xdr:nvSpPr>
        <xdr:cNvPr id="1124" name="Text Box 100" hidden="1"/>
        <xdr:cNvSpPr txBox="1">
          <a:spLocks noChangeArrowheads="1"/>
        </xdr:cNvSpPr>
      </xdr:nvSpPr>
      <xdr:spPr bwMode="auto">
        <a:xfrm>
          <a:off x="8067675" y="9077325"/>
          <a:ext cx="100012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142875</xdr:colOff>
      <xdr:row>32</xdr:row>
      <xdr:rowOff>95250</xdr:rowOff>
    </xdr:from>
    <xdr:to>
      <xdr:col>12</xdr:col>
      <xdr:colOff>581025</xdr:colOff>
      <xdr:row>37</xdr:row>
      <xdr:rowOff>38100</xdr:rowOff>
    </xdr:to>
    <xdr:sp macro="" textlink="">
      <xdr:nvSpPr>
        <xdr:cNvPr id="1125" name="Text Box 101" hidden="1"/>
        <xdr:cNvSpPr txBox="1">
          <a:spLocks noChangeArrowheads="1"/>
        </xdr:cNvSpPr>
      </xdr:nvSpPr>
      <xdr:spPr bwMode="auto">
        <a:xfrm>
          <a:off x="8067675" y="5438775"/>
          <a:ext cx="1000125" cy="647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R1" transitionEvaluation="1" codeName="Sheet50"/>
  <dimension ref="A1:AP155"/>
  <sheetViews>
    <sheetView tabSelected="1" view="pageBreakPreview" topLeftCell="R1" zoomScaleNormal="145" zoomScaleSheetLayoutView="100" workbookViewId="0">
      <selection activeCell="V7" sqref="M7:AK154"/>
    </sheetView>
  </sheetViews>
  <sheetFormatPr defaultColWidth="9.140625" defaultRowHeight="12.75"/>
  <cols>
    <col min="1" max="1" width="6.42578125" style="30" customWidth="1"/>
    <col min="2" max="2" width="8.140625" style="39" customWidth="1"/>
    <col min="3" max="3" width="34.5703125" style="3" customWidth="1"/>
    <col min="4" max="4" width="8.5703125" style="60" customWidth="1"/>
    <col min="5" max="5" width="9.42578125" style="60" customWidth="1"/>
    <col min="6" max="6" width="8.42578125" style="2" customWidth="1"/>
    <col min="7" max="7" width="8.5703125" style="2" customWidth="1"/>
    <col min="8" max="8" width="8.5703125" style="60" customWidth="1"/>
    <col min="9" max="9" width="8.42578125" style="60" customWidth="1"/>
    <col min="10" max="10" width="8.5703125" style="60" customWidth="1"/>
    <col min="11" max="11" width="9.140625" style="60" customWidth="1"/>
    <col min="12" max="12" width="8.42578125" style="60" customWidth="1"/>
    <col min="13" max="13" width="14.7109375" style="85" customWidth="1"/>
    <col min="14" max="14" width="13.7109375" style="85" customWidth="1"/>
    <col min="15" max="15" width="5.7109375" style="85" customWidth="1"/>
    <col min="16" max="16" width="8.28515625" style="85" customWidth="1"/>
    <col min="17" max="17" width="10.28515625" style="125" customWidth="1"/>
    <col min="18" max="18" width="9.42578125" style="85" customWidth="1"/>
    <col min="19" max="19" width="9.28515625" style="85" customWidth="1"/>
    <col min="20" max="20" width="10.85546875" style="85" customWidth="1"/>
    <col min="21" max="21" width="8.85546875" style="85" customWidth="1"/>
    <col min="22" max="22" width="9.140625" style="125" customWidth="1"/>
    <col min="23" max="23" width="5.7109375" style="85" customWidth="1"/>
    <col min="24" max="24" width="7.140625" style="85" customWidth="1"/>
    <col min="25" max="25" width="5.7109375" style="85" customWidth="1"/>
    <col min="26" max="26" width="9.5703125" style="85" customWidth="1"/>
    <col min="27" max="27" width="11" style="125" bestFit="1" customWidth="1"/>
    <col min="28" max="30" width="5.7109375" style="85" customWidth="1"/>
    <col min="31" max="32" width="9.140625" style="85"/>
    <col min="33" max="16384" width="9.140625" style="2"/>
  </cols>
  <sheetData>
    <row r="1" spans="1:32" ht="14.1" customHeight="1">
      <c r="A1" s="29"/>
      <c r="B1" s="77"/>
      <c r="C1" s="27"/>
      <c r="D1" s="59"/>
      <c r="E1" s="59" t="s">
        <v>0</v>
      </c>
      <c r="F1" s="27"/>
      <c r="G1" s="27"/>
      <c r="H1" s="59"/>
      <c r="I1" s="59"/>
      <c r="J1" s="59"/>
      <c r="K1" s="59"/>
      <c r="L1" s="59"/>
    </row>
    <row r="2" spans="1:32" ht="14.1" customHeight="1">
      <c r="A2" s="29"/>
      <c r="B2" s="77"/>
      <c r="C2" s="27"/>
      <c r="D2" s="59"/>
      <c r="E2" s="59" t="s">
        <v>1</v>
      </c>
      <c r="F2" s="27"/>
      <c r="G2" s="27"/>
      <c r="H2" s="59"/>
      <c r="I2" s="59"/>
      <c r="J2" s="59"/>
      <c r="K2" s="59"/>
      <c r="L2" s="59"/>
    </row>
    <row r="3" spans="1:32" ht="15" customHeight="1">
      <c r="A3" s="29"/>
      <c r="B3" s="77"/>
      <c r="C3" s="27"/>
      <c r="D3" s="59"/>
      <c r="E3" s="59"/>
      <c r="F3" s="27"/>
      <c r="G3" s="27"/>
      <c r="H3" s="59"/>
      <c r="I3" s="59"/>
      <c r="J3" s="59"/>
      <c r="K3" s="59"/>
      <c r="L3" s="59"/>
    </row>
    <row r="4" spans="1:32" ht="14.1" customHeight="1">
      <c r="A4" s="19"/>
      <c r="B4" s="38"/>
      <c r="C4" s="26"/>
      <c r="D4" s="54" t="s">
        <v>83</v>
      </c>
      <c r="E4" s="82">
        <v>2425</v>
      </c>
      <c r="F4" s="11" t="s">
        <v>2</v>
      </c>
      <c r="G4" s="13"/>
      <c r="H4" s="72"/>
      <c r="I4" s="72"/>
      <c r="J4" s="72"/>
      <c r="K4" s="72"/>
      <c r="L4" s="72"/>
    </row>
    <row r="5" spans="1:32" ht="14.1" customHeight="1">
      <c r="D5" s="51" t="s">
        <v>84</v>
      </c>
      <c r="E5" s="83"/>
      <c r="G5" s="4"/>
      <c r="H5" s="57"/>
      <c r="I5" s="57"/>
      <c r="J5" s="57"/>
      <c r="K5" s="57"/>
      <c r="L5" s="57"/>
    </row>
    <row r="6" spans="1:32" ht="14.1" customHeight="1">
      <c r="D6" s="51" t="s">
        <v>3</v>
      </c>
      <c r="E6" s="83">
        <v>4425</v>
      </c>
      <c r="F6" s="5" t="s">
        <v>4</v>
      </c>
      <c r="G6" s="4"/>
      <c r="H6" s="57"/>
      <c r="I6" s="57"/>
      <c r="J6" s="57"/>
      <c r="K6" s="57"/>
      <c r="L6" s="57"/>
    </row>
    <row r="7" spans="1:32" ht="14.1" customHeight="1">
      <c r="D7" s="54" t="s">
        <v>103</v>
      </c>
      <c r="E7" s="184">
        <v>6425</v>
      </c>
      <c r="F7" s="185" t="s">
        <v>95</v>
      </c>
      <c r="G7" s="186"/>
      <c r="H7" s="57"/>
      <c r="I7" s="57"/>
      <c r="J7" s="57"/>
      <c r="K7" s="57"/>
      <c r="L7" s="57"/>
    </row>
    <row r="8" spans="1:32" ht="14.1" customHeight="1">
      <c r="A8" s="31" t="s">
        <v>91</v>
      </c>
      <c r="D8" s="51"/>
      <c r="E8" s="55"/>
      <c r="F8" s="56"/>
      <c r="G8" s="57"/>
      <c r="H8" s="57"/>
      <c r="I8" s="57"/>
      <c r="J8" s="57"/>
      <c r="K8" s="57"/>
      <c r="L8" s="57"/>
    </row>
    <row r="9" spans="1:32" ht="14.1" customHeight="1">
      <c r="A9" s="1"/>
      <c r="D9" s="58"/>
      <c r="E9" s="59" t="s">
        <v>5</v>
      </c>
      <c r="F9" s="59" t="s">
        <v>82</v>
      </c>
      <c r="G9" s="59" t="s">
        <v>13</v>
      </c>
    </row>
    <row r="10" spans="1:32" ht="15" customHeight="1">
      <c r="A10" s="1"/>
      <c r="D10" s="61" t="s">
        <v>6</v>
      </c>
      <c r="E10" s="59">
        <f>L119</f>
        <v>119149</v>
      </c>
      <c r="F10" s="97">
        <f>L139</f>
        <v>41000</v>
      </c>
      <c r="G10" s="59">
        <f>F10+E10</f>
        <v>160149</v>
      </c>
      <c r="L10" s="62"/>
    </row>
    <row r="11" spans="1:32" ht="14.1" customHeight="1">
      <c r="A11" s="31" t="s">
        <v>81</v>
      </c>
      <c r="C11" s="18"/>
      <c r="D11" s="63"/>
      <c r="E11" s="63"/>
      <c r="F11" s="63"/>
      <c r="G11" s="63"/>
    </row>
    <row r="12" spans="1:32" ht="14.1" customHeight="1">
      <c r="A12" s="32"/>
      <c r="B12" s="23"/>
      <c r="C12" s="6"/>
      <c r="D12" s="64"/>
      <c r="E12" s="64"/>
      <c r="F12" s="64"/>
      <c r="G12" s="64"/>
      <c r="H12" s="64"/>
      <c r="I12" s="65"/>
      <c r="J12" s="66"/>
      <c r="K12" s="67"/>
      <c r="L12" s="68" t="s">
        <v>88</v>
      </c>
    </row>
    <row r="13" spans="1:32" s="8" customFormat="1">
      <c r="A13" s="117"/>
      <c r="B13" s="118"/>
      <c r="C13" s="119"/>
      <c r="D13" s="196" t="s">
        <v>7</v>
      </c>
      <c r="E13" s="196"/>
      <c r="F13" s="195" t="s">
        <v>8</v>
      </c>
      <c r="G13" s="195"/>
      <c r="H13" s="195" t="s">
        <v>9</v>
      </c>
      <c r="I13" s="195"/>
      <c r="J13" s="195" t="s">
        <v>8</v>
      </c>
      <c r="K13" s="195"/>
      <c r="L13" s="195"/>
      <c r="M13" s="197"/>
      <c r="N13" s="197"/>
      <c r="O13" s="197"/>
      <c r="P13" s="197"/>
      <c r="Q13" s="198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9"/>
      <c r="AC13" s="199"/>
      <c r="AD13" s="199"/>
      <c r="AE13" s="199"/>
      <c r="AF13" s="199"/>
    </row>
    <row r="14" spans="1:32" s="8" customFormat="1">
      <c r="A14" s="1"/>
      <c r="B14" s="120"/>
      <c r="C14" s="119" t="s">
        <v>10</v>
      </c>
      <c r="D14" s="195" t="s">
        <v>89</v>
      </c>
      <c r="E14" s="195"/>
      <c r="F14" s="195" t="s">
        <v>90</v>
      </c>
      <c r="G14" s="195"/>
      <c r="H14" s="195" t="s">
        <v>90</v>
      </c>
      <c r="I14" s="195"/>
      <c r="J14" s="195" t="s">
        <v>92</v>
      </c>
      <c r="K14" s="195"/>
      <c r="L14" s="195"/>
      <c r="M14" s="200"/>
      <c r="N14" s="200"/>
      <c r="O14" s="200"/>
      <c r="P14" s="200"/>
      <c r="Q14" s="201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2"/>
      <c r="AC14" s="202"/>
      <c r="AD14" s="202"/>
      <c r="AE14" s="202"/>
      <c r="AF14" s="202"/>
    </row>
    <row r="15" spans="1:32" s="8" customFormat="1">
      <c r="A15" s="121"/>
      <c r="B15" s="122"/>
      <c r="C15" s="123"/>
      <c r="D15" s="69" t="s">
        <v>11</v>
      </c>
      <c r="E15" s="69" t="s">
        <v>12</v>
      </c>
      <c r="F15" s="69" t="s">
        <v>11</v>
      </c>
      <c r="G15" s="69" t="s">
        <v>12</v>
      </c>
      <c r="H15" s="69" t="s">
        <v>11</v>
      </c>
      <c r="I15" s="69" t="s">
        <v>12</v>
      </c>
      <c r="J15" s="69" t="s">
        <v>11</v>
      </c>
      <c r="K15" s="69" t="s">
        <v>12</v>
      </c>
      <c r="L15" s="69" t="s">
        <v>13</v>
      </c>
      <c r="M15" s="35"/>
      <c r="N15" s="35"/>
      <c r="O15" s="35"/>
      <c r="P15" s="35"/>
      <c r="Q15" s="126"/>
      <c r="R15" s="35"/>
      <c r="S15" s="35"/>
      <c r="T15" s="35"/>
      <c r="U15" s="35"/>
      <c r="V15" s="126"/>
      <c r="W15" s="35"/>
      <c r="X15" s="35"/>
      <c r="Y15" s="35"/>
      <c r="Z15" s="35"/>
      <c r="AA15" s="126"/>
      <c r="AB15" s="124"/>
      <c r="AC15" s="124"/>
      <c r="AD15" s="124"/>
      <c r="AE15" s="124"/>
      <c r="AF15" s="135"/>
    </row>
    <row r="16" spans="1:32" s="8" customFormat="1" ht="14.1" customHeight="1">
      <c r="A16" s="34"/>
      <c r="B16" s="9"/>
      <c r="C16" s="7"/>
      <c r="D16" s="70"/>
      <c r="E16" s="70"/>
      <c r="F16" s="70"/>
      <c r="G16" s="70"/>
      <c r="H16" s="101"/>
      <c r="I16" s="101"/>
      <c r="J16" s="70"/>
      <c r="K16" s="70"/>
      <c r="L16" s="70"/>
      <c r="M16" s="86"/>
      <c r="N16" s="86"/>
      <c r="O16" s="86"/>
      <c r="P16" s="86"/>
      <c r="Q16" s="127"/>
      <c r="R16" s="86"/>
      <c r="S16" s="86"/>
      <c r="T16" s="86"/>
      <c r="U16" s="86"/>
      <c r="V16" s="129"/>
      <c r="W16" s="86"/>
      <c r="X16" s="86"/>
      <c r="Y16" s="86"/>
      <c r="Z16" s="86"/>
      <c r="AA16" s="127"/>
      <c r="AB16" s="86"/>
      <c r="AC16" s="86"/>
      <c r="AD16" s="86"/>
      <c r="AE16" s="86"/>
      <c r="AF16" s="86"/>
    </row>
    <row r="17" spans="1:32">
      <c r="C17" s="10" t="s">
        <v>14</v>
      </c>
      <c r="D17" s="52"/>
      <c r="E17" s="52"/>
      <c r="F17" s="52"/>
      <c r="G17" s="71"/>
      <c r="H17" s="102"/>
      <c r="I17" s="102"/>
      <c r="J17" s="52"/>
      <c r="K17" s="52"/>
      <c r="L17" s="52"/>
      <c r="M17" s="96"/>
      <c r="N17" s="96"/>
      <c r="O17" s="96"/>
      <c r="P17" s="96"/>
      <c r="Q17" s="128"/>
      <c r="R17" s="96"/>
      <c r="S17" s="96"/>
      <c r="T17" s="96"/>
      <c r="U17" s="96"/>
      <c r="V17" s="130"/>
      <c r="W17" s="96"/>
      <c r="X17" s="96"/>
      <c r="Y17" s="96"/>
      <c r="Z17" s="96"/>
      <c r="AA17" s="128"/>
      <c r="AB17" s="96"/>
      <c r="AC17" s="96"/>
      <c r="AD17" s="96"/>
      <c r="AE17" s="96"/>
      <c r="AF17" s="96"/>
    </row>
    <row r="18" spans="1:32">
      <c r="A18" s="30" t="s">
        <v>15</v>
      </c>
      <c r="B18" s="40">
        <v>2425</v>
      </c>
      <c r="C18" s="10" t="s">
        <v>2</v>
      </c>
      <c r="D18" s="52"/>
      <c r="E18" s="52"/>
      <c r="F18" s="52"/>
      <c r="G18" s="71"/>
      <c r="H18" s="102"/>
      <c r="I18" s="102"/>
      <c r="J18" s="52"/>
      <c r="K18" s="52"/>
      <c r="L18" s="52"/>
      <c r="M18" s="96"/>
      <c r="N18" s="96"/>
      <c r="O18" s="96"/>
      <c r="P18" s="96"/>
      <c r="Q18" s="128"/>
      <c r="R18" s="96"/>
      <c r="S18" s="96"/>
      <c r="T18" s="96"/>
      <c r="U18" s="96"/>
      <c r="V18" s="130"/>
      <c r="W18" s="96"/>
      <c r="X18" s="96"/>
      <c r="Y18" s="96"/>
      <c r="Z18" s="96"/>
      <c r="AA18" s="128"/>
      <c r="AB18" s="96"/>
      <c r="AC18" s="96"/>
      <c r="AD18" s="96"/>
      <c r="AE18" s="96"/>
      <c r="AF18" s="96"/>
    </row>
    <row r="19" spans="1:32">
      <c r="B19" s="41">
        <v>1E-3</v>
      </c>
      <c r="C19" s="10" t="s">
        <v>16</v>
      </c>
      <c r="D19" s="52"/>
      <c r="E19" s="52"/>
      <c r="F19" s="52"/>
      <c r="G19" s="71"/>
      <c r="H19" s="102"/>
      <c r="I19" s="102"/>
      <c r="J19" s="52"/>
      <c r="K19" s="52"/>
      <c r="L19" s="52"/>
      <c r="M19" s="96"/>
      <c r="N19" s="96"/>
      <c r="O19" s="96"/>
      <c r="P19" s="96"/>
      <c r="Q19" s="128"/>
      <c r="R19" s="96"/>
      <c r="S19" s="96"/>
      <c r="T19" s="96"/>
      <c r="U19" s="96"/>
      <c r="V19" s="130"/>
      <c r="W19" s="96"/>
      <c r="X19" s="96"/>
      <c r="Y19" s="96"/>
      <c r="Z19" s="96"/>
      <c r="AA19" s="128"/>
      <c r="AB19" s="96"/>
      <c r="AC19" s="96"/>
      <c r="AD19" s="96"/>
      <c r="AE19" s="96"/>
      <c r="AF19" s="96"/>
    </row>
    <row r="20" spans="1:32">
      <c r="B20" s="42">
        <v>0.44</v>
      </c>
      <c r="C20" s="110" t="s">
        <v>17</v>
      </c>
      <c r="F20" s="60"/>
      <c r="G20" s="60"/>
      <c r="H20" s="103"/>
      <c r="I20" s="103"/>
      <c r="M20" s="96"/>
      <c r="N20" s="96"/>
      <c r="O20" s="96"/>
      <c r="P20" s="96"/>
      <c r="Q20" s="128"/>
      <c r="R20" s="96"/>
      <c r="S20" s="96"/>
      <c r="T20" s="96"/>
      <c r="U20" s="96"/>
      <c r="V20" s="130"/>
      <c r="W20" s="96"/>
      <c r="X20" s="96"/>
      <c r="Y20" s="96"/>
      <c r="Z20" s="96"/>
      <c r="AA20" s="128"/>
      <c r="AB20" s="96"/>
      <c r="AC20" s="96"/>
      <c r="AD20" s="96"/>
      <c r="AE20" s="96"/>
      <c r="AF20" s="96"/>
    </row>
    <row r="21" spans="1:32">
      <c r="B21" s="176" t="s">
        <v>18</v>
      </c>
      <c r="C21" s="12" t="s">
        <v>19</v>
      </c>
      <c r="D21" s="75">
        <v>3916</v>
      </c>
      <c r="E21" s="75">
        <v>32128</v>
      </c>
      <c r="F21" s="75">
        <v>5300</v>
      </c>
      <c r="G21" s="75">
        <v>38598</v>
      </c>
      <c r="H21" s="75">
        <v>5300</v>
      </c>
      <c r="I21" s="75">
        <v>38598</v>
      </c>
      <c r="J21" s="75">
        <v>1900</v>
      </c>
      <c r="K21" s="75">
        <v>41700</v>
      </c>
      <c r="L21" s="75">
        <f>SUM(J21:K21)</f>
        <v>43600</v>
      </c>
      <c r="M21" s="168"/>
      <c r="N21" s="168"/>
      <c r="O21" s="168"/>
      <c r="P21" s="168"/>
      <c r="Q21" s="169"/>
      <c r="R21" s="96"/>
      <c r="S21" s="96"/>
      <c r="T21" s="96"/>
      <c r="U21" s="96"/>
      <c r="V21" s="130"/>
      <c r="W21" s="168"/>
      <c r="X21" s="168"/>
      <c r="Y21" s="168"/>
      <c r="Z21" s="168"/>
      <c r="AA21" s="169"/>
      <c r="AB21" s="96"/>
      <c r="AC21" s="96"/>
      <c r="AD21" s="96"/>
      <c r="AE21" s="96"/>
      <c r="AF21" s="96"/>
    </row>
    <row r="22" spans="1:32">
      <c r="B22" s="176" t="s">
        <v>20</v>
      </c>
      <c r="C22" s="12" t="s">
        <v>21</v>
      </c>
      <c r="D22" s="75">
        <v>324</v>
      </c>
      <c r="E22" s="75">
        <v>258</v>
      </c>
      <c r="F22" s="75">
        <v>570</v>
      </c>
      <c r="G22" s="75">
        <v>258</v>
      </c>
      <c r="H22" s="75">
        <v>570</v>
      </c>
      <c r="I22" s="75">
        <v>258</v>
      </c>
      <c r="J22" s="75">
        <v>570</v>
      </c>
      <c r="K22" s="75">
        <v>258</v>
      </c>
      <c r="L22" s="75">
        <f>SUM(J22:K22)</f>
        <v>828</v>
      </c>
      <c r="M22" s="168"/>
      <c r="N22" s="168"/>
      <c r="O22" s="168"/>
      <c r="P22" s="168"/>
      <c r="Q22" s="169"/>
      <c r="R22" s="168"/>
      <c r="S22" s="168"/>
      <c r="T22" s="168"/>
      <c r="U22" s="168"/>
      <c r="V22" s="169"/>
      <c r="W22" s="168"/>
      <c r="X22" s="168"/>
      <c r="Y22" s="168"/>
      <c r="Z22" s="168"/>
      <c r="AA22" s="169"/>
      <c r="AB22" s="168"/>
      <c r="AC22" s="168"/>
      <c r="AD22" s="168"/>
      <c r="AE22" s="168"/>
      <c r="AF22" s="168"/>
    </row>
    <row r="23" spans="1:32">
      <c r="B23" s="176" t="s">
        <v>22</v>
      </c>
      <c r="C23" s="12" t="s">
        <v>23</v>
      </c>
      <c r="D23" s="75">
        <v>2842</v>
      </c>
      <c r="E23" s="75">
        <v>962</v>
      </c>
      <c r="F23" s="75">
        <v>778</v>
      </c>
      <c r="G23" s="75">
        <v>961</v>
      </c>
      <c r="H23" s="75">
        <v>778</v>
      </c>
      <c r="I23" s="75">
        <v>961</v>
      </c>
      <c r="J23" s="75">
        <v>860</v>
      </c>
      <c r="K23" s="75">
        <v>961</v>
      </c>
      <c r="L23" s="75">
        <f>SUM(J23:K23)</f>
        <v>1821</v>
      </c>
      <c r="M23" s="168"/>
      <c r="N23" s="168"/>
      <c r="O23" s="168"/>
      <c r="P23" s="168"/>
      <c r="Q23" s="169"/>
      <c r="R23" s="168"/>
      <c r="S23" s="168"/>
      <c r="T23" s="168"/>
      <c r="U23" s="190"/>
      <c r="V23" s="169"/>
      <c r="W23" s="168"/>
      <c r="X23" s="168"/>
      <c r="Y23" s="168"/>
      <c r="Z23" s="194"/>
      <c r="AA23" s="169"/>
      <c r="AB23" s="168"/>
      <c r="AC23" s="168"/>
      <c r="AD23" s="168"/>
      <c r="AE23" s="168"/>
      <c r="AF23" s="169"/>
    </row>
    <row r="24" spans="1:32">
      <c r="A24" s="30" t="s">
        <v>13</v>
      </c>
      <c r="B24" s="42">
        <v>0.44</v>
      </c>
      <c r="C24" s="12" t="s">
        <v>17</v>
      </c>
      <c r="D24" s="90">
        <f t="shared" ref="D24:L24" si="0">SUM(D20:D23)</f>
        <v>7082</v>
      </c>
      <c r="E24" s="90">
        <f t="shared" si="0"/>
        <v>33348</v>
      </c>
      <c r="F24" s="90">
        <f t="shared" si="0"/>
        <v>6648</v>
      </c>
      <c r="G24" s="90">
        <f t="shared" si="0"/>
        <v>39817</v>
      </c>
      <c r="H24" s="90">
        <f t="shared" si="0"/>
        <v>6648</v>
      </c>
      <c r="I24" s="90">
        <f t="shared" si="0"/>
        <v>39817</v>
      </c>
      <c r="J24" s="90">
        <f t="shared" si="0"/>
        <v>3330</v>
      </c>
      <c r="K24" s="90">
        <f t="shared" ref="K24" si="1">SUM(K20:K23)</f>
        <v>42919</v>
      </c>
      <c r="L24" s="90">
        <f t="shared" si="0"/>
        <v>46249</v>
      </c>
      <c r="M24" s="96"/>
      <c r="N24" s="96"/>
      <c r="O24" s="96"/>
      <c r="P24" s="96"/>
      <c r="Q24" s="128"/>
      <c r="R24" s="96"/>
      <c r="S24" s="96"/>
      <c r="T24" s="96"/>
      <c r="U24" s="96"/>
      <c r="V24" s="130"/>
      <c r="W24" s="96"/>
      <c r="X24" s="96"/>
      <c r="Y24" s="96"/>
      <c r="Z24" s="96"/>
      <c r="AA24" s="128"/>
      <c r="AB24" s="96"/>
      <c r="AC24" s="96"/>
      <c r="AD24" s="96"/>
      <c r="AE24" s="96"/>
      <c r="AF24" s="96"/>
    </row>
    <row r="25" spans="1:32">
      <c r="C25" s="12"/>
      <c r="D25" s="52"/>
      <c r="E25" s="52"/>
      <c r="F25" s="52"/>
      <c r="G25" s="52"/>
      <c r="H25" s="102"/>
      <c r="I25" s="102"/>
      <c r="J25" s="52"/>
      <c r="K25" s="52"/>
      <c r="L25" s="52"/>
      <c r="M25" s="96"/>
      <c r="N25" s="96"/>
      <c r="O25" s="96"/>
      <c r="P25" s="96"/>
      <c r="Q25" s="128"/>
      <c r="R25" s="96"/>
      <c r="S25" s="96"/>
      <c r="T25" s="96"/>
      <c r="U25" s="96"/>
      <c r="V25" s="130"/>
      <c r="W25" s="96"/>
      <c r="X25" s="96"/>
      <c r="Y25" s="96"/>
      <c r="Z25" s="96"/>
      <c r="AA25" s="128"/>
      <c r="AB25" s="96"/>
      <c r="AC25" s="96"/>
      <c r="AD25" s="96"/>
      <c r="AE25" s="96"/>
      <c r="AF25" s="96"/>
    </row>
    <row r="26" spans="1:32">
      <c r="B26" s="42">
        <v>0.45</v>
      </c>
      <c r="C26" s="12" t="s">
        <v>24</v>
      </c>
      <c r="D26" s="53"/>
      <c r="E26" s="53"/>
      <c r="F26" s="53"/>
      <c r="G26" s="53"/>
      <c r="H26" s="104"/>
      <c r="I26" s="104"/>
      <c r="J26" s="53"/>
      <c r="K26" s="53"/>
      <c r="L26" s="53"/>
      <c r="M26" s="96"/>
      <c r="N26" s="96"/>
      <c r="O26" s="96"/>
      <c r="P26" s="96"/>
      <c r="Q26" s="128"/>
      <c r="R26" s="96"/>
      <c r="S26" s="96"/>
      <c r="T26" s="96"/>
      <c r="U26" s="96"/>
      <c r="V26" s="130"/>
      <c r="W26" s="96"/>
      <c r="X26" s="96"/>
      <c r="Y26" s="96"/>
      <c r="Z26" s="96"/>
      <c r="AA26" s="128"/>
      <c r="AB26" s="96"/>
      <c r="AC26" s="96"/>
      <c r="AD26" s="96"/>
      <c r="AE26" s="96"/>
      <c r="AF26" s="96"/>
    </row>
    <row r="27" spans="1:32">
      <c r="B27" s="176" t="s">
        <v>25</v>
      </c>
      <c r="C27" s="12" t="s">
        <v>19</v>
      </c>
      <c r="D27" s="87">
        <v>0</v>
      </c>
      <c r="E27" s="75">
        <v>10121</v>
      </c>
      <c r="F27" s="87">
        <v>0</v>
      </c>
      <c r="G27" s="75">
        <v>11166</v>
      </c>
      <c r="H27" s="87">
        <v>0</v>
      </c>
      <c r="I27" s="75">
        <v>11166</v>
      </c>
      <c r="J27" s="87">
        <v>0</v>
      </c>
      <c r="K27" s="75">
        <v>12021</v>
      </c>
      <c r="L27" s="75">
        <f>SUM(J27:K27)</f>
        <v>12021</v>
      </c>
      <c r="M27" s="168"/>
      <c r="N27" s="168"/>
      <c r="O27" s="168"/>
      <c r="P27" s="168"/>
      <c r="Q27" s="169"/>
      <c r="R27" s="96"/>
      <c r="S27" s="96"/>
      <c r="T27" s="96"/>
      <c r="U27" s="96"/>
      <c r="V27" s="130"/>
      <c r="W27" s="168"/>
      <c r="X27" s="168"/>
      <c r="Y27" s="168"/>
      <c r="Z27" s="168"/>
      <c r="AA27" s="169"/>
      <c r="AB27" s="96"/>
      <c r="AC27" s="96"/>
      <c r="AD27" s="96"/>
      <c r="AE27" s="96"/>
      <c r="AF27" s="96"/>
    </row>
    <row r="28" spans="1:32">
      <c r="B28" s="176" t="s">
        <v>26</v>
      </c>
      <c r="C28" s="12" t="s">
        <v>21</v>
      </c>
      <c r="D28" s="75">
        <v>100</v>
      </c>
      <c r="E28" s="75">
        <v>83</v>
      </c>
      <c r="F28" s="75">
        <v>100</v>
      </c>
      <c r="G28" s="75">
        <v>83</v>
      </c>
      <c r="H28" s="75">
        <v>100</v>
      </c>
      <c r="I28" s="75">
        <v>83</v>
      </c>
      <c r="J28" s="75">
        <v>100</v>
      </c>
      <c r="K28" s="75">
        <v>83</v>
      </c>
      <c r="L28" s="75">
        <f>SUM(J28:K28)</f>
        <v>183</v>
      </c>
      <c r="M28" s="168"/>
      <c r="N28" s="168"/>
      <c r="O28" s="168"/>
      <c r="P28" s="168"/>
      <c r="Q28" s="169"/>
      <c r="R28" s="168"/>
      <c r="S28" s="168"/>
      <c r="T28" s="168"/>
      <c r="U28" s="168"/>
      <c r="V28" s="169"/>
      <c r="W28" s="168"/>
      <c r="X28" s="168"/>
      <c r="Y28" s="168"/>
      <c r="Z28" s="168"/>
      <c r="AA28" s="169"/>
      <c r="AB28" s="168"/>
      <c r="AC28" s="168"/>
      <c r="AD28" s="168"/>
      <c r="AE28" s="168"/>
      <c r="AF28" s="168"/>
    </row>
    <row r="29" spans="1:32">
      <c r="B29" s="176" t="s">
        <v>27</v>
      </c>
      <c r="C29" s="12" t="s">
        <v>23</v>
      </c>
      <c r="D29" s="75">
        <v>370</v>
      </c>
      <c r="E29" s="75">
        <v>268</v>
      </c>
      <c r="F29" s="75">
        <v>370</v>
      </c>
      <c r="G29" s="75">
        <v>195</v>
      </c>
      <c r="H29" s="75">
        <v>370</v>
      </c>
      <c r="I29" s="75">
        <v>195</v>
      </c>
      <c r="J29" s="75">
        <v>400</v>
      </c>
      <c r="K29" s="75">
        <v>195</v>
      </c>
      <c r="L29" s="75">
        <f>SUM(J29:K29)</f>
        <v>595</v>
      </c>
      <c r="M29" s="168"/>
      <c r="N29" s="168"/>
      <c r="O29" s="168"/>
      <c r="P29" s="168"/>
      <c r="Q29" s="169"/>
      <c r="R29" s="168"/>
      <c r="S29" s="168"/>
      <c r="T29" s="168"/>
      <c r="U29" s="168"/>
      <c r="V29" s="169"/>
      <c r="W29" s="168"/>
      <c r="X29" s="168"/>
      <c r="Y29" s="168"/>
      <c r="Z29" s="194"/>
      <c r="AA29" s="169"/>
      <c r="AB29" s="168"/>
      <c r="AC29" s="168"/>
      <c r="AD29" s="168"/>
      <c r="AE29" s="168"/>
      <c r="AF29" s="169"/>
    </row>
    <row r="30" spans="1:32">
      <c r="A30" s="30" t="s">
        <v>13</v>
      </c>
      <c r="B30" s="42">
        <v>0.45</v>
      </c>
      <c r="C30" s="12" t="s">
        <v>24</v>
      </c>
      <c r="D30" s="90">
        <f t="shared" ref="D30:L30" si="2">SUM(D27:D29)</f>
        <v>470</v>
      </c>
      <c r="E30" s="90">
        <f t="shared" si="2"/>
        <v>10472</v>
      </c>
      <c r="F30" s="90">
        <f t="shared" si="2"/>
        <v>470</v>
      </c>
      <c r="G30" s="90">
        <f t="shared" si="2"/>
        <v>11444</v>
      </c>
      <c r="H30" s="90">
        <f t="shared" si="2"/>
        <v>470</v>
      </c>
      <c r="I30" s="90">
        <f t="shared" si="2"/>
        <v>11444</v>
      </c>
      <c r="J30" s="90">
        <f t="shared" si="2"/>
        <v>500</v>
      </c>
      <c r="K30" s="90">
        <f t="shared" ref="K30" si="3">SUM(K27:K29)</f>
        <v>12299</v>
      </c>
      <c r="L30" s="90">
        <f t="shared" si="2"/>
        <v>12799</v>
      </c>
      <c r="M30" s="96"/>
      <c r="N30" s="96"/>
      <c r="O30" s="96"/>
      <c r="P30" s="96"/>
      <c r="Q30" s="128"/>
      <c r="R30" s="96"/>
      <c r="S30" s="96"/>
      <c r="T30" s="96"/>
      <c r="U30" s="96"/>
      <c r="V30" s="130"/>
      <c r="W30" s="96"/>
      <c r="X30" s="96"/>
      <c r="Y30" s="96"/>
      <c r="Z30" s="96"/>
      <c r="AA30" s="128"/>
      <c r="AB30" s="96"/>
      <c r="AC30" s="96"/>
      <c r="AD30" s="96"/>
      <c r="AE30" s="96"/>
      <c r="AF30" s="96"/>
    </row>
    <row r="31" spans="1:32">
      <c r="C31" s="12"/>
      <c r="D31" s="52"/>
      <c r="E31" s="52"/>
      <c r="F31" s="52"/>
      <c r="G31" s="52"/>
      <c r="H31" s="102"/>
      <c r="I31" s="102"/>
      <c r="J31" s="52"/>
      <c r="K31" s="52"/>
      <c r="L31" s="52"/>
      <c r="M31" s="96"/>
      <c r="N31" s="96"/>
      <c r="O31" s="96"/>
      <c r="P31" s="96"/>
      <c r="Q31" s="128"/>
      <c r="R31" s="96"/>
      <c r="S31" s="96"/>
      <c r="T31" s="96"/>
      <c r="U31" s="96"/>
      <c r="V31" s="130"/>
      <c r="W31" s="96"/>
      <c r="X31" s="96"/>
      <c r="Y31" s="96"/>
      <c r="Z31" s="96"/>
      <c r="AA31" s="128"/>
      <c r="AB31" s="96"/>
      <c r="AC31" s="96"/>
      <c r="AD31" s="96"/>
      <c r="AE31" s="96"/>
      <c r="AF31" s="96"/>
    </row>
    <row r="32" spans="1:32">
      <c r="B32" s="42">
        <v>0.46</v>
      </c>
      <c r="C32" s="12" t="s">
        <v>28</v>
      </c>
      <c r="D32" s="53"/>
      <c r="E32" s="53"/>
      <c r="F32" s="53"/>
      <c r="G32" s="53"/>
      <c r="H32" s="104"/>
      <c r="I32" s="104"/>
      <c r="J32" s="53"/>
      <c r="K32" s="53"/>
      <c r="L32" s="53"/>
      <c r="M32" s="96"/>
      <c r="N32" s="96"/>
      <c r="O32" s="96"/>
      <c r="P32" s="96"/>
      <c r="Q32" s="128"/>
      <c r="R32" s="96"/>
      <c r="S32" s="96"/>
      <c r="T32" s="96"/>
      <c r="U32" s="96"/>
      <c r="V32" s="130"/>
      <c r="W32" s="96"/>
      <c r="X32" s="96"/>
      <c r="Y32" s="96"/>
      <c r="Z32" s="96"/>
      <c r="AA32" s="128"/>
      <c r="AB32" s="96"/>
      <c r="AC32" s="96"/>
      <c r="AD32" s="96"/>
      <c r="AE32" s="96"/>
      <c r="AF32" s="96"/>
    </row>
    <row r="33" spans="1:32">
      <c r="B33" s="176" t="s">
        <v>29</v>
      </c>
      <c r="C33" s="12" t="s">
        <v>19</v>
      </c>
      <c r="D33" s="87">
        <v>0</v>
      </c>
      <c r="E33" s="75">
        <v>6533</v>
      </c>
      <c r="F33" s="87">
        <v>0</v>
      </c>
      <c r="G33" s="75">
        <v>7971</v>
      </c>
      <c r="H33" s="87">
        <v>0</v>
      </c>
      <c r="I33" s="75">
        <v>7971</v>
      </c>
      <c r="J33" s="87">
        <v>0</v>
      </c>
      <c r="K33" s="75">
        <v>7553</v>
      </c>
      <c r="L33" s="75">
        <f>SUM(J33:K33)</f>
        <v>7553</v>
      </c>
      <c r="M33" s="168"/>
      <c r="N33" s="168"/>
      <c r="O33" s="168"/>
      <c r="P33" s="168"/>
      <c r="Q33" s="169"/>
      <c r="R33" s="96"/>
      <c r="S33" s="96"/>
      <c r="T33" s="96"/>
      <c r="U33" s="96"/>
      <c r="V33" s="130"/>
      <c r="W33" s="168"/>
      <c r="X33" s="168"/>
      <c r="Y33" s="168"/>
      <c r="Z33" s="168"/>
      <c r="AA33" s="169"/>
      <c r="AB33" s="96"/>
      <c r="AC33" s="96"/>
      <c r="AD33" s="96"/>
      <c r="AE33" s="96"/>
      <c r="AF33" s="96"/>
    </row>
    <row r="34" spans="1:32">
      <c r="A34" s="19"/>
      <c r="B34" s="43" t="s">
        <v>30</v>
      </c>
      <c r="C34" s="14" t="s">
        <v>21</v>
      </c>
      <c r="D34" s="76">
        <v>102</v>
      </c>
      <c r="E34" s="76">
        <v>81</v>
      </c>
      <c r="F34" s="76">
        <v>100</v>
      </c>
      <c r="G34" s="76">
        <v>79</v>
      </c>
      <c r="H34" s="76">
        <v>100</v>
      </c>
      <c r="I34" s="76">
        <v>79</v>
      </c>
      <c r="J34" s="75">
        <v>100</v>
      </c>
      <c r="K34" s="76">
        <v>79</v>
      </c>
      <c r="L34" s="76">
        <f>SUM(J34:K34)</f>
        <v>179</v>
      </c>
      <c r="M34" s="168"/>
      <c r="N34" s="168"/>
      <c r="O34" s="168"/>
      <c r="P34" s="168"/>
      <c r="Q34" s="169"/>
      <c r="R34" s="168"/>
      <c r="S34" s="168"/>
      <c r="T34" s="168"/>
      <c r="U34" s="168"/>
      <c r="V34" s="169"/>
      <c r="W34" s="168"/>
      <c r="X34" s="168"/>
      <c r="Y34" s="168"/>
      <c r="Z34" s="168"/>
      <c r="AA34" s="169"/>
      <c r="AB34" s="168"/>
      <c r="AC34" s="168"/>
      <c r="AD34" s="168"/>
      <c r="AE34" s="168"/>
      <c r="AF34" s="168"/>
    </row>
    <row r="35" spans="1:32">
      <c r="A35" s="19"/>
      <c r="B35" s="43" t="s">
        <v>31</v>
      </c>
      <c r="C35" s="14" t="s">
        <v>23</v>
      </c>
      <c r="D35" s="84">
        <v>376</v>
      </c>
      <c r="E35" s="84">
        <v>169</v>
      </c>
      <c r="F35" s="84">
        <v>370</v>
      </c>
      <c r="G35" s="84">
        <v>169</v>
      </c>
      <c r="H35" s="84">
        <v>370</v>
      </c>
      <c r="I35" s="84">
        <v>169</v>
      </c>
      <c r="J35" s="75">
        <v>400</v>
      </c>
      <c r="K35" s="84">
        <v>169</v>
      </c>
      <c r="L35" s="84">
        <f>SUM(J35:K35)</f>
        <v>569</v>
      </c>
      <c r="M35" s="168"/>
      <c r="N35" s="168"/>
      <c r="O35" s="168"/>
      <c r="P35" s="168"/>
      <c r="Q35" s="169"/>
      <c r="R35" s="168"/>
      <c r="S35" s="168"/>
      <c r="T35" s="168"/>
      <c r="U35" s="168"/>
      <c r="V35" s="169"/>
      <c r="W35" s="168"/>
      <c r="X35" s="168"/>
      <c r="Y35" s="168"/>
      <c r="Z35" s="194"/>
      <c r="AA35" s="169"/>
      <c r="AB35" s="168"/>
      <c r="AC35" s="168"/>
      <c r="AD35" s="168"/>
      <c r="AE35" s="168"/>
      <c r="AF35" s="169"/>
    </row>
    <row r="36" spans="1:32" ht="14.1" customHeight="1">
      <c r="A36" s="36" t="s">
        <v>13</v>
      </c>
      <c r="B36" s="78">
        <v>0.46</v>
      </c>
      <c r="C36" s="79" t="s">
        <v>28</v>
      </c>
      <c r="D36" s="90">
        <f t="shared" ref="D36:L36" si="4">SUM(D33:D35)</f>
        <v>478</v>
      </c>
      <c r="E36" s="90">
        <f t="shared" si="4"/>
        <v>6783</v>
      </c>
      <c r="F36" s="90">
        <f t="shared" si="4"/>
        <v>470</v>
      </c>
      <c r="G36" s="90">
        <f t="shared" si="4"/>
        <v>8219</v>
      </c>
      <c r="H36" s="90">
        <f t="shared" si="4"/>
        <v>470</v>
      </c>
      <c r="I36" s="90">
        <f t="shared" si="4"/>
        <v>8219</v>
      </c>
      <c r="J36" s="90">
        <f t="shared" si="4"/>
        <v>500</v>
      </c>
      <c r="K36" s="90">
        <f t="shared" ref="K36" si="5">SUM(K33:K35)</f>
        <v>7801</v>
      </c>
      <c r="L36" s="90">
        <f t="shared" si="4"/>
        <v>8301</v>
      </c>
      <c r="M36" s="96"/>
      <c r="N36" s="96"/>
      <c r="O36" s="96"/>
      <c r="P36" s="96"/>
      <c r="Q36" s="128"/>
      <c r="R36" s="96"/>
      <c r="S36" s="96"/>
      <c r="T36" s="96"/>
      <c r="U36" s="96"/>
      <c r="V36" s="130"/>
      <c r="W36" s="96"/>
      <c r="X36" s="96"/>
      <c r="Y36" s="96"/>
      <c r="Z36" s="96"/>
      <c r="AA36" s="128"/>
      <c r="AB36" s="96"/>
      <c r="AC36" s="96"/>
      <c r="AD36" s="96"/>
      <c r="AE36" s="96"/>
      <c r="AF36" s="96"/>
    </row>
    <row r="37" spans="1:32" ht="3.75" customHeight="1">
      <c r="A37" s="93"/>
      <c r="B37" s="94"/>
      <c r="C37" s="95"/>
      <c r="D37" s="100"/>
      <c r="E37" s="100"/>
      <c r="F37" s="100"/>
      <c r="G37" s="100"/>
      <c r="H37" s="107"/>
      <c r="I37" s="107"/>
      <c r="J37" s="100"/>
      <c r="K37" s="100"/>
      <c r="L37" s="100"/>
      <c r="M37" s="96"/>
      <c r="N37" s="96"/>
      <c r="O37" s="96"/>
      <c r="P37" s="96"/>
      <c r="Q37" s="128"/>
      <c r="R37" s="96"/>
      <c r="S37" s="96"/>
      <c r="T37" s="96"/>
      <c r="U37" s="96"/>
      <c r="V37" s="130"/>
      <c r="W37" s="96"/>
      <c r="X37" s="96"/>
      <c r="Y37" s="96"/>
      <c r="Z37" s="96"/>
      <c r="AA37" s="128"/>
      <c r="AB37" s="96"/>
      <c r="AC37" s="96"/>
      <c r="AD37" s="96"/>
      <c r="AE37" s="96"/>
      <c r="AF37" s="96"/>
    </row>
    <row r="38" spans="1:32">
      <c r="A38" s="19"/>
      <c r="B38" s="44">
        <v>0.47</v>
      </c>
      <c r="C38" s="14" t="s">
        <v>32</v>
      </c>
      <c r="D38" s="54"/>
      <c r="E38" s="54"/>
      <c r="F38" s="54"/>
      <c r="G38" s="54"/>
      <c r="H38" s="105"/>
      <c r="I38" s="105"/>
      <c r="J38" s="54"/>
      <c r="K38" s="54"/>
      <c r="L38" s="54"/>
      <c r="M38" s="96"/>
      <c r="N38" s="96"/>
      <c r="O38" s="96"/>
      <c r="P38" s="96"/>
      <c r="Q38" s="128"/>
      <c r="R38" s="96"/>
      <c r="S38" s="96"/>
      <c r="T38" s="96"/>
      <c r="U38" s="96"/>
      <c r="V38" s="130"/>
      <c r="W38" s="96"/>
      <c r="X38" s="96"/>
      <c r="Y38" s="96"/>
      <c r="Z38" s="96"/>
      <c r="AA38" s="128"/>
      <c r="AB38" s="96"/>
      <c r="AC38" s="96"/>
      <c r="AD38" s="96"/>
      <c r="AE38" s="96"/>
      <c r="AF38" s="96"/>
    </row>
    <row r="39" spans="1:32">
      <c r="B39" s="176" t="s">
        <v>33</v>
      </c>
      <c r="C39" s="12" t="s">
        <v>19</v>
      </c>
      <c r="D39" s="87">
        <v>0</v>
      </c>
      <c r="E39" s="75">
        <v>5375</v>
      </c>
      <c r="F39" s="87">
        <v>0</v>
      </c>
      <c r="G39" s="75">
        <v>4289</v>
      </c>
      <c r="H39" s="87">
        <v>0</v>
      </c>
      <c r="I39" s="75">
        <v>4289</v>
      </c>
      <c r="J39" s="87">
        <v>0</v>
      </c>
      <c r="K39" s="75">
        <v>5786</v>
      </c>
      <c r="L39" s="75">
        <f>SUM(J39:K39)</f>
        <v>5786</v>
      </c>
      <c r="M39" s="168"/>
      <c r="N39" s="168"/>
      <c r="O39" s="168"/>
      <c r="P39" s="168"/>
      <c r="Q39" s="169"/>
      <c r="R39" s="96"/>
      <c r="S39" s="96"/>
      <c r="T39" s="96"/>
      <c r="U39" s="96"/>
      <c r="V39" s="130"/>
      <c r="W39" s="168"/>
      <c r="X39" s="168"/>
      <c r="Y39" s="168"/>
      <c r="Z39" s="168"/>
      <c r="AA39" s="169"/>
      <c r="AB39" s="96"/>
      <c r="AC39" s="96"/>
      <c r="AD39" s="96"/>
      <c r="AE39" s="96"/>
      <c r="AF39" s="96"/>
    </row>
    <row r="40" spans="1:32">
      <c r="B40" s="176" t="s">
        <v>34</v>
      </c>
      <c r="C40" s="12" t="s">
        <v>21</v>
      </c>
      <c r="D40" s="75">
        <v>100</v>
      </c>
      <c r="E40" s="75">
        <v>48</v>
      </c>
      <c r="F40" s="75">
        <v>100</v>
      </c>
      <c r="G40" s="75">
        <v>48</v>
      </c>
      <c r="H40" s="75">
        <v>100</v>
      </c>
      <c r="I40" s="75">
        <v>48</v>
      </c>
      <c r="J40" s="75">
        <v>100</v>
      </c>
      <c r="K40" s="75">
        <v>48</v>
      </c>
      <c r="L40" s="75">
        <f>SUM(J40:K40)</f>
        <v>148</v>
      </c>
      <c r="M40" s="168"/>
      <c r="N40" s="168"/>
      <c r="O40" s="168"/>
      <c r="P40" s="168"/>
      <c r="Q40" s="169"/>
      <c r="R40" s="168"/>
      <c r="S40" s="168"/>
      <c r="T40" s="168"/>
      <c r="U40" s="168"/>
      <c r="V40" s="169"/>
      <c r="W40" s="168"/>
      <c r="X40" s="168"/>
      <c r="Y40" s="168"/>
      <c r="Z40" s="168"/>
      <c r="AA40" s="169"/>
      <c r="AB40" s="168"/>
      <c r="AC40" s="168"/>
      <c r="AD40" s="168"/>
      <c r="AE40" s="168"/>
      <c r="AF40" s="168"/>
    </row>
    <row r="41" spans="1:32">
      <c r="B41" s="176" t="s">
        <v>35</v>
      </c>
      <c r="C41" s="12" t="s">
        <v>23</v>
      </c>
      <c r="D41" s="75">
        <v>290</v>
      </c>
      <c r="E41" s="75">
        <v>178</v>
      </c>
      <c r="F41" s="75">
        <v>290</v>
      </c>
      <c r="G41" s="75">
        <v>178</v>
      </c>
      <c r="H41" s="75">
        <v>290</v>
      </c>
      <c r="I41" s="75">
        <v>178</v>
      </c>
      <c r="J41" s="75">
        <v>200</v>
      </c>
      <c r="K41" s="75">
        <v>178</v>
      </c>
      <c r="L41" s="75">
        <f>SUM(J41:K41)</f>
        <v>378</v>
      </c>
      <c r="M41" s="168"/>
      <c r="N41" s="168"/>
      <c r="O41" s="168"/>
      <c r="P41" s="168"/>
      <c r="Q41" s="169"/>
      <c r="R41" s="168"/>
      <c r="S41" s="168"/>
      <c r="T41" s="168"/>
      <c r="U41" s="168"/>
      <c r="V41" s="169"/>
      <c r="W41" s="168"/>
      <c r="X41" s="168"/>
      <c r="Y41" s="168"/>
      <c r="Z41" s="194"/>
      <c r="AA41" s="169"/>
      <c r="AB41" s="168"/>
      <c r="AC41" s="168"/>
      <c r="AD41" s="168"/>
      <c r="AE41" s="168"/>
      <c r="AF41" s="169"/>
    </row>
    <row r="42" spans="1:32">
      <c r="A42" s="30" t="s">
        <v>13</v>
      </c>
      <c r="B42" s="42">
        <v>0.47</v>
      </c>
      <c r="C42" s="12" t="s">
        <v>32</v>
      </c>
      <c r="D42" s="90">
        <f t="shared" ref="D42:L42" si="6">SUM(D39:D41)</f>
        <v>390</v>
      </c>
      <c r="E42" s="90">
        <f t="shared" si="6"/>
        <v>5601</v>
      </c>
      <c r="F42" s="90">
        <f t="shared" si="6"/>
        <v>390</v>
      </c>
      <c r="G42" s="90">
        <f t="shared" si="6"/>
        <v>4515</v>
      </c>
      <c r="H42" s="90">
        <f t="shared" si="6"/>
        <v>390</v>
      </c>
      <c r="I42" s="90">
        <f t="shared" si="6"/>
        <v>4515</v>
      </c>
      <c r="J42" s="90">
        <f t="shared" si="6"/>
        <v>300</v>
      </c>
      <c r="K42" s="90">
        <f t="shared" ref="K42" si="7">SUM(K39:K41)</f>
        <v>6012</v>
      </c>
      <c r="L42" s="90">
        <f t="shared" si="6"/>
        <v>6312</v>
      </c>
      <c r="M42" s="96"/>
      <c r="N42" s="96"/>
      <c r="O42" s="96"/>
      <c r="P42" s="96"/>
      <c r="Q42" s="128"/>
      <c r="R42" s="96"/>
      <c r="S42" s="96"/>
      <c r="T42" s="96"/>
      <c r="U42" s="96"/>
      <c r="V42" s="130"/>
      <c r="W42" s="96"/>
      <c r="X42" s="96"/>
      <c r="Y42" s="96"/>
      <c r="Z42" s="96"/>
      <c r="AA42" s="128"/>
      <c r="AB42" s="96"/>
      <c r="AC42" s="96"/>
      <c r="AD42" s="96"/>
      <c r="AE42" s="96"/>
      <c r="AF42" s="96"/>
    </row>
    <row r="43" spans="1:32">
      <c r="C43" s="12"/>
      <c r="D43" s="52"/>
      <c r="E43" s="52"/>
      <c r="F43" s="52"/>
      <c r="G43" s="52"/>
      <c r="H43" s="102"/>
      <c r="I43" s="102"/>
      <c r="J43" s="52"/>
      <c r="K43" s="52"/>
      <c r="L43" s="52"/>
      <c r="M43" s="96"/>
      <c r="N43" s="96"/>
      <c r="O43" s="96"/>
      <c r="P43" s="96"/>
      <c r="Q43" s="128"/>
      <c r="R43" s="96"/>
      <c r="S43" s="96"/>
      <c r="T43" s="96"/>
      <c r="U43" s="96"/>
      <c r="V43" s="130"/>
      <c r="W43" s="96"/>
      <c r="X43" s="96"/>
      <c r="Y43" s="96"/>
      <c r="Z43" s="96"/>
      <c r="AA43" s="128"/>
      <c r="AB43" s="96"/>
      <c r="AC43" s="96"/>
      <c r="AD43" s="96"/>
      <c r="AE43" s="96"/>
      <c r="AF43" s="96"/>
    </row>
    <row r="44" spans="1:32">
      <c r="B44" s="42">
        <v>0.48</v>
      </c>
      <c r="C44" s="12" t="s">
        <v>36</v>
      </c>
      <c r="D44" s="53"/>
      <c r="E44" s="53"/>
      <c r="F44" s="53"/>
      <c r="G44" s="53"/>
      <c r="H44" s="104"/>
      <c r="I44" s="104"/>
      <c r="J44" s="53"/>
      <c r="K44" s="53"/>
      <c r="L44" s="53"/>
      <c r="M44" s="96"/>
      <c r="N44" s="96"/>
      <c r="O44" s="96"/>
      <c r="P44" s="96"/>
      <c r="Q44" s="128"/>
      <c r="R44" s="96"/>
      <c r="S44" s="96"/>
      <c r="T44" s="96"/>
      <c r="U44" s="96"/>
      <c r="V44" s="130"/>
      <c r="W44" s="96"/>
      <c r="X44" s="96"/>
      <c r="Y44" s="96"/>
      <c r="Z44" s="96"/>
      <c r="AA44" s="128"/>
      <c r="AB44" s="96"/>
      <c r="AC44" s="96"/>
      <c r="AD44" s="96"/>
      <c r="AE44" s="96"/>
      <c r="AF44" s="96"/>
    </row>
    <row r="45" spans="1:32">
      <c r="B45" s="176" t="s">
        <v>37</v>
      </c>
      <c r="C45" s="12" t="s">
        <v>19</v>
      </c>
      <c r="D45" s="87">
        <v>0</v>
      </c>
      <c r="E45" s="75">
        <v>9353</v>
      </c>
      <c r="F45" s="87">
        <v>0</v>
      </c>
      <c r="G45" s="75">
        <v>12058</v>
      </c>
      <c r="H45" s="87">
        <v>0</v>
      </c>
      <c r="I45" s="75">
        <v>12058</v>
      </c>
      <c r="J45" s="87">
        <v>0</v>
      </c>
      <c r="K45" s="75">
        <v>9253</v>
      </c>
      <c r="L45" s="75">
        <f>SUM(J45:K45)</f>
        <v>9253</v>
      </c>
      <c r="M45" s="168"/>
      <c r="N45" s="168"/>
      <c r="O45" s="168"/>
      <c r="P45" s="168"/>
      <c r="Q45" s="169"/>
      <c r="R45" s="96"/>
      <c r="S45" s="96"/>
      <c r="T45" s="96"/>
      <c r="U45" s="96"/>
      <c r="V45" s="130"/>
      <c r="W45" s="168"/>
      <c r="X45" s="168"/>
      <c r="Y45" s="168"/>
      <c r="Z45" s="168"/>
      <c r="AA45" s="169"/>
      <c r="AB45" s="96"/>
      <c r="AC45" s="96"/>
      <c r="AD45" s="96"/>
      <c r="AE45" s="96"/>
      <c r="AF45" s="96"/>
    </row>
    <row r="46" spans="1:32">
      <c r="B46" s="176" t="s">
        <v>38</v>
      </c>
      <c r="C46" s="12" t="s">
        <v>21</v>
      </c>
      <c r="D46" s="75">
        <v>100</v>
      </c>
      <c r="E46" s="75">
        <v>98</v>
      </c>
      <c r="F46" s="75">
        <v>100</v>
      </c>
      <c r="G46" s="75">
        <v>105</v>
      </c>
      <c r="H46" s="75">
        <v>100</v>
      </c>
      <c r="I46" s="75">
        <v>105</v>
      </c>
      <c r="J46" s="75">
        <v>100</v>
      </c>
      <c r="K46" s="75">
        <v>105</v>
      </c>
      <c r="L46" s="75">
        <f>SUM(J46:K46)</f>
        <v>205</v>
      </c>
      <c r="M46" s="168"/>
      <c r="N46" s="168"/>
      <c r="O46" s="168"/>
      <c r="P46" s="168"/>
      <c r="Q46" s="169"/>
      <c r="R46" s="168"/>
      <c r="S46" s="168"/>
      <c r="T46" s="168"/>
      <c r="U46" s="168"/>
      <c r="V46" s="169"/>
      <c r="W46" s="168"/>
      <c r="X46" s="168"/>
      <c r="Y46" s="168"/>
      <c r="Z46" s="168"/>
      <c r="AA46" s="169"/>
      <c r="AB46" s="168"/>
      <c r="AC46" s="168"/>
      <c r="AD46" s="168"/>
      <c r="AE46" s="168"/>
      <c r="AF46" s="168"/>
    </row>
    <row r="47" spans="1:32">
      <c r="B47" s="176" t="s">
        <v>39</v>
      </c>
      <c r="C47" s="12" t="s">
        <v>23</v>
      </c>
      <c r="D47" s="75">
        <v>370</v>
      </c>
      <c r="E47" s="75">
        <v>207</v>
      </c>
      <c r="F47" s="75">
        <v>370</v>
      </c>
      <c r="G47" s="75">
        <v>213</v>
      </c>
      <c r="H47" s="75">
        <v>370</v>
      </c>
      <c r="I47" s="75">
        <v>213</v>
      </c>
      <c r="J47" s="75">
        <v>150</v>
      </c>
      <c r="K47" s="75">
        <v>213</v>
      </c>
      <c r="L47" s="75">
        <f>SUM(J47:K47)</f>
        <v>363</v>
      </c>
      <c r="M47" s="168"/>
      <c r="N47" s="168"/>
      <c r="O47" s="168"/>
      <c r="P47" s="168"/>
      <c r="Q47" s="169"/>
      <c r="R47" s="168"/>
      <c r="S47" s="168"/>
      <c r="T47" s="168"/>
      <c r="U47" s="168"/>
      <c r="V47" s="169"/>
      <c r="W47" s="168"/>
      <c r="X47" s="168"/>
      <c r="Y47" s="168"/>
      <c r="Z47" s="194"/>
      <c r="AA47" s="169"/>
      <c r="AB47" s="168"/>
      <c r="AC47" s="168"/>
      <c r="AD47" s="168"/>
      <c r="AE47" s="168"/>
      <c r="AF47" s="169"/>
    </row>
    <row r="48" spans="1:32">
      <c r="A48" s="30" t="s">
        <v>13</v>
      </c>
      <c r="B48" s="42">
        <v>0.48</v>
      </c>
      <c r="C48" s="12" t="s">
        <v>36</v>
      </c>
      <c r="D48" s="90">
        <f t="shared" ref="D48:L48" si="8">SUM(D45:D47)</f>
        <v>470</v>
      </c>
      <c r="E48" s="90">
        <f t="shared" si="8"/>
        <v>9658</v>
      </c>
      <c r="F48" s="90">
        <f t="shared" si="8"/>
        <v>470</v>
      </c>
      <c r="G48" s="90">
        <f t="shared" si="8"/>
        <v>12376</v>
      </c>
      <c r="H48" s="90">
        <f t="shared" si="8"/>
        <v>470</v>
      </c>
      <c r="I48" s="90">
        <f t="shared" si="8"/>
        <v>12376</v>
      </c>
      <c r="J48" s="90">
        <f t="shared" si="8"/>
        <v>250</v>
      </c>
      <c r="K48" s="90">
        <f t="shared" ref="K48" si="9">SUM(K45:K47)</f>
        <v>9571</v>
      </c>
      <c r="L48" s="90">
        <f t="shared" si="8"/>
        <v>9821</v>
      </c>
      <c r="M48" s="96"/>
      <c r="N48" s="96"/>
      <c r="O48" s="96"/>
      <c r="P48" s="96"/>
      <c r="Q48" s="128"/>
      <c r="R48" s="96"/>
      <c r="S48" s="96"/>
      <c r="T48" s="96"/>
      <c r="U48" s="96"/>
      <c r="V48" s="130"/>
      <c r="W48" s="96"/>
      <c r="X48" s="96"/>
      <c r="Y48" s="96"/>
      <c r="Z48" s="96"/>
      <c r="AA48" s="128"/>
      <c r="AB48" s="96"/>
      <c r="AC48" s="96"/>
      <c r="AD48" s="96"/>
      <c r="AE48" s="96"/>
      <c r="AF48" s="96"/>
    </row>
    <row r="49" spans="1:32">
      <c r="C49" s="12"/>
      <c r="D49" s="52"/>
      <c r="E49" s="52"/>
      <c r="F49" s="52"/>
      <c r="G49" s="52"/>
      <c r="H49" s="102"/>
      <c r="I49" s="102"/>
      <c r="J49" s="52"/>
      <c r="K49" s="52"/>
      <c r="L49" s="52"/>
      <c r="M49" s="96"/>
      <c r="N49" s="96"/>
      <c r="O49" s="96"/>
      <c r="P49" s="96"/>
      <c r="Q49" s="128"/>
      <c r="R49" s="96"/>
      <c r="S49" s="96"/>
      <c r="T49" s="96"/>
      <c r="U49" s="96"/>
      <c r="V49" s="130"/>
      <c r="W49" s="96"/>
      <c r="X49" s="96"/>
      <c r="Y49" s="96"/>
      <c r="Z49" s="96"/>
      <c r="AA49" s="128"/>
      <c r="AB49" s="96"/>
      <c r="AC49" s="96"/>
      <c r="AD49" s="96"/>
      <c r="AE49" s="96"/>
      <c r="AF49" s="96"/>
    </row>
    <row r="50" spans="1:32">
      <c r="B50" s="45">
        <v>0.5</v>
      </c>
      <c r="C50" s="12" t="s">
        <v>40</v>
      </c>
      <c r="D50" s="53"/>
      <c r="E50" s="53"/>
      <c r="F50" s="53"/>
      <c r="G50" s="53"/>
      <c r="H50" s="104"/>
      <c r="I50" s="104"/>
      <c r="J50" s="53"/>
      <c r="K50" s="53"/>
      <c r="L50" s="53"/>
      <c r="M50" s="96"/>
      <c r="N50" s="96"/>
      <c r="O50" s="96"/>
      <c r="P50" s="96"/>
      <c r="Q50" s="128"/>
      <c r="R50" s="96"/>
      <c r="S50" s="96"/>
      <c r="T50" s="96"/>
      <c r="U50" s="96"/>
      <c r="V50" s="130"/>
      <c r="W50" s="96"/>
      <c r="X50" s="96"/>
      <c r="Y50" s="96"/>
      <c r="Z50" s="96"/>
      <c r="AA50" s="128"/>
      <c r="AB50" s="96"/>
      <c r="AC50" s="96"/>
      <c r="AD50" s="96"/>
      <c r="AE50" s="96"/>
      <c r="AF50" s="96"/>
    </row>
    <row r="51" spans="1:32">
      <c r="B51" s="176" t="s">
        <v>41</v>
      </c>
      <c r="C51" s="12" t="s">
        <v>19</v>
      </c>
      <c r="D51" s="87">
        <v>0</v>
      </c>
      <c r="E51" s="75">
        <v>3811</v>
      </c>
      <c r="F51" s="87">
        <v>0</v>
      </c>
      <c r="G51" s="75">
        <v>3757</v>
      </c>
      <c r="H51" s="87">
        <v>0</v>
      </c>
      <c r="I51" s="75">
        <v>3757</v>
      </c>
      <c r="J51" s="87">
        <v>0</v>
      </c>
      <c r="K51" s="75">
        <v>4553</v>
      </c>
      <c r="L51" s="75">
        <f>SUM(J51:K51)</f>
        <v>4553</v>
      </c>
      <c r="M51" s="168"/>
      <c r="N51" s="168"/>
      <c r="O51" s="168"/>
      <c r="P51" s="168"/>
      <c r="Q51" s="169"/>
      <c r="R51" s="96"/>
      <c r="S51" s="96"/>
      <c r="T51" s="96"/>
      <c r="U51" s="96"/>
      <c r="V51" s="130"/>
      <c r="W51" s="168"/>
      <c r="X51" s="168"/>
      <c r="Y51" s="168"/>
      <c r="Z51" s="168"/>
      <c r="AA51" s="169"/>
      <c r="AB51" s="96"/>
      <c r="AC51" s="96"/>
      <c r="AD51" s="96"/>
      <c r="AE51" s="96"/>
      <c r="AF51" s="96"/>
    </row>
    <row r="52" spans="1:32">
      <c r="B52" s="176" t="s">
        <v>42</v>
      </c>
      <c r="C52" s="12" t="s">
        <v>21</v>
      </c>
      <c r="D52" s="75">
        <v>50</v>
      </c>
      <c r="E52" s="75">
        <v>41</v>
      </c>
      <c r="F52" s="75">
        <v>50</v>
      </c>
      <c r="G52" s="75">
        <v>41</v>
      </c>
      <c r="H52" s="75">
        <v>50</v>
      </c>
      <c r="I52" s="75">
        <v>41</v>
      </c>
      <c r="J52" s="75">
        <v>50</v>
      </c>
      <c r="K52" s="75">
        <v>41</v>
      </c>
      <c r="L52" s="75">
        <f>SUM(J52:K52)</f>
        <v>91</v>
      </c>
      <c r="M52" s="168"/>
      <c r="N52" s="168"/>
      <c r="O52" s="168"/>
      <c r="P52" s="168"/>
      <c r="Q52" s="169"/>
      <c r="R52" s="168"/>
      <c r="S52" s="168"/>
      <c r="T52" s="168"/>
      <c r="U52" s="168"/>
      <c r="V52" s="169"/>
      <c r="W52" s="168"/>
      <c r="X52" s="168"/>
      <c r="Y52" s="168"/>
      <c r="Z52" s="168"/>
      <c r="AA52" s="169"/>
      <c r="AB52" s="168"/>
      <c r="AC52" s="168"/>
      <c r="AD52" s="168"/>
      <c r="AE52" s="168"/>
      <c r="AF52" s="168"/>
    </row>
    <row r="53" spans="1:32">
      <c r="B53" s="176" t="s">
        <v>43</v>
      </c>
      <c r="C53" s="12" t="s">
        <v>23</v>
      </c>
      <c r="D53" s="75">
        <v>100</v>
      </c>
      <c r="E53" s="75">
        <v>98</v>
      </c>
      <c r="F53" s="75">
        <v>100</v>
      </c>
      <c r="G53" s="75">
        <v>103</v>
      </c>
      <c r="H53" s="75">
        <v>100</v>
      </c>
      <c r="I53" s="75">
        <v>103</v>
      </c>
      <c r="J53" s="75">
        <v>100</v>
      </c>
      <c r="K53" s="75">
        <v>103</v>
      </c>
      <c r="L53" s="75">
        <f>SUM(J53:K53)</f>
        <v>203</v>
      </c>
      <c r="M53" s="168"/>
      <c r="N53" s="168"/>
      <c r="O53" s="168"/>
      <c r="P53" s="168"/>
      <c r="Q53" s="169"/>
      <c r="R53" s="168"/>
      <c r="S53" s="168"/>
      <c r="T53" s="168"/>
      <c r="U53" s="168"/>
      <c r="V53" s="169"/>
      <c r="W53" s="168"/>
      <c r="X53" s="168"/>
      <c r="Y53" s="168"/>
      <c r="Z53" s="168"/>
      <c r="AA53" s="169"/>
      <c r="AB53" s="168"/>
      <c r="AC53" s="168"/>
      <c r="AD53" s="168"/>
      <c r="AE53" s="168"/>
      <c r="AF53" s="168"/>
    </row>
    <row r="54" spans="1:32">
      <c r="A54" s="19" t="s">
        <v>13</v>
      </c>
      <c r="B54" s="45">
        <v>0.5</v>
      </c>
      <c r="C54" s="14" t="s">
        <v>40</v>
      </c>
      <c r="D54" s="90">
        <f t="shared" ref="D54:L54" si="10">SUM(D51:D53)</f>
        <v>150</v>
      </c>
      <c r="E54" s="90">
        <f t="shared" si="10"/>
        <v>3950</v>
      </c>
      <c r="F54" s="90">
        <f t="shared" si="10"/>
        <v>150</v>
      </c>
      <c r="G54" s="90">
        <f t="shared" si="10"/>
        <v>3901</v>
      </c>
      <c r="H54" s="90">
        <f t="shared" si="10"/>
        <v>150</v>
      </c>
      <c r="I54" s="90">
        <f t="shared" si="10"/>
        <v>3901</v>
      </c>
      <c r="J54" s="90">
        <f t="shared" si="10"/>
        <v>150</v>
      </c>
      <c r="K54" s="90">
        <f t="shared" ref="K54" si="11">SUM(K51:K53)</f>
        <v>4697</v>
      </c>
      <c r="L54" s="90">
        <f t="shared" si="10"/>
        <v>4847</v>
      </c>
      <c r="M54" s="96"/>
      <c r="N54" s="96"/>
      <c r="O54" s="96"/>
      <c r="P54" s="96"/>
      <c r="Q54" s="128"/>
      <c r="R54" s="96"/>
      <c r="S54" s="96"/>
      <c r="T54" s="96"/>
      <c r="U54" s="96"/>
      <c r="V54" s="130"/>
      <c r="W54" s="96"/>
      <c r="X54" s="96"/>
      <c r="Y54" s="96"/>
      <c r="Z54" s="96"/>
      <c r="AA54" s="128"/>
      <c r="AB54" s="96"/>
      <c r="AC54" s="96"/>
      <c r="AD54" s="96"/>
      <c r="AE54" s="96"/>
      <c r="AF54" s="96"/>
    </row>
    <row r="55" spans="1:32">
      <c r="A55" s="19"/>
      <c r="B55" s="45"/>
      <c r="C55" s="12"/>
      <c r="D55" s="52"/>
      <c r="E55" s="52"/>
      <c r="F55" s="52"/>
      <c r="G55" s="52"/>
      <c r="H55" s="102"/>
      <c r="I55" s="102"/>
      <c r="J55" s="52"/>
      <c r="K55" s="52"/>
      <c r="L55" s="52"/>
      <c r="M55" s="96"/>
      <c r="N55" s="96"/>
      <c r="O55" s="96"/>
      <c r="P55" s="96"/>
      <c r="Q55" s="128"/>
      <c r="R55" s="96"/>
      <c r="S55" s="96"/>
      <c r="T55" s="96"/>
      <c r="U55" s="96"/>
      <c r="V55" s="130"/>
      <c r="W55" s="96"/>
      <c r="X55" s="96"/>
      <c r="Y55" s="96"/>
      <c r="Z55" s="96"/>
      <c r="AA55" s="128"/>
      <c r="AB55" s="96"/>
      <c r="AC55" s="96"/>
      <c r="AD55" s="96"/>
      <c r="AE55" s="96"/>
      <c r="AF55" s="96"/>
    </row>
    <row r="56" spans="1:32">
      <c r="A56" s="19"/>
      <c r="B56" s="45">
        <v>0.51</v>
      </c>
      <c r="C56" s="12" t="s">
        <v>69</v>
      </c>
      <c r="D56" s="52"/>
      <c r="E56" s="52"/>
      <c r="F56" s="52"/>
      <c r="G56" s="52"/>
      <c r="H56" s="102"/>
      <c r="I56" s="102"/>
      <c r="J56" s="52"/>
      <c r="K56" s="52"/>
      <c r="L56" s="52"/>
      <c r="M56" s="96"/>
      <c r="N56" s="96"/>
      <c r="O56" s="96"/>
      <c r="P56" s="96"/>
      <c r="Q56" s="128"/>
      <c r="R56" s="96"/>
      <c r="S56" s="96"/>
      <c r="T56" s="96"/>
      <c r="U56" s="96"/>
      <c r="V56" s="130"/>
      <c r="W56" s="96"/>
      <c r="X56" s="96"/>
      <c r="Y56" s="96"/>
      <c r="Z56" s="96"/>
      <c r="AA56" s="128"/>
      <c r="AB56" s="96"/>
      <c r="AC56" s="96"/>
      <c r="AD56" s="96"/>
      <c r="AE56" s="96"/>
      <c r="AF56" s="96"/>
    </row>
    <row r="57" spans="1:32">
      <c r="A57" s="19"/>
      <c r="B57" s="45" t="s">
        <v>70</v>
      </c>
      <c r="C57" s="12" t="s">
        <v>19</v>
      </c>
      <c r="D57" s="87">
        <v>0</v>
      </c>
      <c r="E57" s="76">
        <v>3797</v>
      </c>
      <c r="F57" s="87">
        <v>0</v>
      </c>
      <c r="G57" s="76">
        <v>3349</v>
      </c>
      <c r="H57" s="88">
        <v>0</v>
      </c>
      <c r="I57" s="76">
        <v>3349</v>
      </c>
      <c r="J57" s="87">
        <v>0</v>
      </c>
      <c r="K57" s="76">
        <v>3926</v>
      </c>
      <c r="L57" s="75">
        <f>SUM(J57:K57)</f>
        <v>3926</v>
      </c>
      <c r="M57" s="168"/>
      <c r="N57" s="168"/>
      <c r="O57" s="168"/>
      <c r="P57" s="168"/>
      <c r="Q57" s="169"/>
      <c r="R57" s="96"/>
      <c r="S57" s="96"/>
      <c r="T57" s="96"/>
      <c r="U57" s="96"/>
      <c r="V57" s="130"/>
      <c r="W57" s="168"/>
      <c r="X57" s="168"/>
      <c r="Y57" s="168"/>
      <c r="Z57" s="168"/>
      <c r="AA57" s="169"/>
      <c r="AB57" s="96"/>
      <c r="AC57" s="96"/>
      <c r="AD57" s="96"/>
      <c r="AE57" s="96"/>
      <c r="AF57" s="96"/>
    </row>
    <row r="58" spans="1:32">
      <c r="A58" s="19"/>
      <c r="B58" s="45" t="s">
        <v>71</v>
      </c>
      <c r="C58" s="12" t="s">
        <v>21</v>
      </c>
      <c r="D58" s="76">
        <v>50</v>
      </c>
      <c r="E58" s="76">
        <v>40</v>
      </c>
      <c r="F58" s="76">
        <v>50</v>
      </c>
      <c r="G58" s="76">
        <v>40</v>
      </c>
      <c r="H58" s="76">
        <v>50</v>
      </c>
      <c r="I58" s="76">
        <v>40</v>
      </c>
      <c r="J58" s="76">
        <v>50</v>
      </c>
      <c r="K58" s="76">
        <v>40</v>
      </c>
      <c r="L58" s="75">
        <f>SUM(J58:K58)</f>
        <v>90</v>
      </c>
      <c r="M58" s="168"/>
      <c r="N58" s="168"/>
      <c r="O58" s="168"/>
      <c r="P58" s="168"/>
      <c r="Q58" s="169"/>
      <c r="R58" s="168"/>
      <c r="S58" s="168"/>
      <c r="T58" s="168"/>
      <c r="U58" s="168"/>
      <c r="V58" s="169"/>
      <c r="W58" s="168"/>
      <c r="X58" s="168"/>
      <c r="Y58" s="168"/>
      <c r="Z58" s="168"/>
      <c r="AA58" s="169"/>
      <c r="AB58" s="168"/>
      <c r="AC58" s="168"/>
      <c r="AD58" s="168"/>
      <c r="AE58" s="168"/>
      <c r="AF58" s="168"/>
    </row>
    <row r="59" spans="1:32">
      <c r="A59" s="19"/>
      <c r="B59" s="45" t="s">
        <v>72</v>
      </c>
      <c r="C59" s="12" t="s">
        <v>23</v>
      </c>
      <c r="D59" s="76">
        <v>171</v>
      </c>
      <c r="E59" s="76">
        <v>133</v>
      </c>
      <c r="F59" s="76">
        <v>171</v>
      </c>
      <c r="G59" s="76">
        <v>133</v>
      </c>
      <c r="H59" s="76">
        <v>171</v>
      </c>
      <c r="I59" s="76">
        <v>133</v>
      </c>
      <c r="J59" s="76">
        <v>120</v>
      </c>
      <c r="K59" s="76">
        <v>133</v>
      </c>
      <c r="L59" s="75">
        <f>SUM(J59:K59)</f>
        <v>253</v>
      </c>
      <c r="M59" s="168"/>
      <c r="N59" s="168"/>
      <c r="O59" s="168"/>
      <c r="P59" s="168"/>
      <c r="Q59" s="169"/>
      <c r="R59" s="168"/>
      <c r="S59" s="168"/>
      <c r="T59" s="168"/>
      <c r="U59" s="168"/>
      <c r="V59" s="169"/>
      <c r="W59" s="168"/>
      <c r="X59" s="168"/>
      <c r="Y59" s="168"/>
      <c r="Z59" s="194"/>
      <c r="AA59" s="169"/>
      <c r="AB59" s="168"/>
      <c r="AC59" s="168"/>
      <c r="AD59" s="168"/>
      <c r="AE59" s="168"/>
      <c r="AF59" s="169"/>
    </row>
    <row r="60" spans="1:32">
      <c r="A60" s="19" t="s">
        <v>13</v>
      </c>
      <c r="B60" s="44">
        <v>0.51</v>
      </c>
      <c r="C60" s="14" t="s">
        <v>69</v>
      </c>
      <c r="D60" s="90">
        <f t="shared" ref="D60:L60" si="12">SUM(D57:D59)</f>
        <v>221</v>
      </c>
      <c r="E60" s="90">
        <f t="shared" si="12"/>
        <v>3970</v>
      </c>
      <c r="F60" s="90">
        <f t="shared" si="12"/>
        <v>221</v>
      </c>
      <c r="G60" s="90">
        <f t="shared" si="12"/>
        <v>3522</v>
      </c>
      <c r="H60" s="90">
        <f t="shared" si="12"/>
        <v>221</v>
      </c>
      <c r="I60" s="90">
        <f t="shared" si="12"/>
        <v>3522</v>
      </c>
      <c r="J60" s="90">
        <f t="shared" si="12"/>
        <v>170</v>
      </c>
      <c r="K60" s="90">
        <f t="shared" ref="K60" si="13">SUM(K57:K59)</f>
        <v>4099</v>
      </c>
      <c r="L60" s="90">
        <f t="shared" si="12"/>
        <v>4269</v>
      </c>
      <c r="M60" s="96"/>
      <c r="N60" s="96"/>
      <c r="O60" s="96"/>
      <c r="P60" s="96"/>
      <c r="Q60" s="128"/>
      <c r="R60" s="96"/>
      <c r="S60" s="96"/>
      <c r="T60" s="96"/>
      <c r="U60" s="96"/>
      <c r="V60" s="130"/>
      <c r="W60" s="96"/>
      <c r="X60" s="96"/>
      <c r="Y60" s="96"/>
      <c r="Z60" s="96"/>
      <c r="AA60" s="128"/>
      <c r="AB60" s="96"/>
      <c r="AC60" s="96"/>
      <c r="AD60" s="96"/>
      <c r="AE60" s="96"/>
      <c r="AF60" s="96"/>
    </row>
    <row r="61" spans="1:32">
      <c r="A61" s="19"/>
      <c r="B61" s="46"/>
      <c r="C61" s="14"/>
      <c r="D61" s="52"/>
      <c r="E61" s="52"/>
      <c r="F61" s="52"/>
      <c r="G61" s="52"/>
      <c r="H61" s="102"/>
      <c r="I61" s="102"/>
      <c r="J61" s="52"/>
      <c r="K61" s="52"/>
      <c r="L61" s="52"/>
      <c r="M61" s="96"/>
      <c r="N61" s="96"/>
      <c r="O61" s="96"/>
      <c r="P61" s="96"/>
      <c r="Q61" s="128"/>
      <c r="R61" s="96"/>
      <c r="S61" s="96"/>
      <c r="T61" s="96"/>
      <c r="U61" s="96"/>
      <c r="V61" s="130"/>
      <c r="W61" s="96"/>
      <c r="X61" s="96"/>
      <c r="Y61" s="96"/>
      <c r="Z61" s="96"/>
      <c r="AA61" s="128"/>
      <c r="AB61" s="96"/>
      <c r="AC61" s="96"/>
      <c r="AD61" s="96"/>
      <c r="AE61" s="96"/>
      <c r="AF61" s="96"/>
    </row>
    <row r="62" spans="1:32">
      <c r="A62" s="19"/>
      <c r="B62" s="44">
        <v>0.52</v>
      </c>
      <c r="C62" s="14" t="s">
        <v>44</v>
      </c>
      <c r="D62" s="54"/>
      <c r="E62" s="54"/>
      <c r="F62" s="54"/>
      <c r="G62" s="54"/>
      <c r="H62" s="105"/>
      <c r="I62" s="105"/>
      <c r="J62" s="54"/>
      <c r="K62" s="54"/>
      <c r="L62" s="54"/>
      <c r="M62" s="96"/>
      <c r="N62" s="96"/>
      <c r="O62" s="96"/>
      <c r="P62" s="96"/>
      <c r="Q62" s="128"/>
      <c r="R62" s="96"/>
      <c r="S62" s="96"/>
      <c r="T62" s="96"/>
      <c r="U62" s="96"/>
      <c r="V62" s="130"/>
      <c r="W62" s="96"/>
      <c r="X62" s="96"/>
      <c r="Y62" s="96"/>
      <c r="Z62" s="96"/>
      <c r="AA62" s="128"/>
      <c r="AB62" s="96"/>
      <c r="AC62" s="96"/>
      <c r="AD62" s="96"/>
      <c r="AE62" s="96"/>
      <c r="AF62" s="96"/>
    </row>
    <row r="63" spans="1:32">
      <c r="A63" s="19"/>
      <c r="B63" s="43" t="s">
        <v>45</v>
      </c>
      <c r="C63" s="14" t="s">
        <v>19</v>
      </c>
      <c r="D63" s="87">
        <v>0</v>
      </c>
      <c r="E63" s="75">
        <v>5940</v>
      </c>
      <c r="F63" s="87">
        <v>0</v>
      </c>
      <c r="G63" s="75">
        <v>5107</v>
      </c>
      <c r="H63" s="87">
        <v>0</v>
      </c>
      <c r="I63" s="75">
        <v>5107</v>
      </c>
      <c r="J63" s="87">
        <v>0</v>
      </c>
      <c r="K63" s="75">
        <v>6088</v>
      </c>
      <c r="L63" s="75">
        <f>SUM(J63:K63)</f>
        <v>6088</v>
      </c>
      <c r="M63" s="168"/>
      <c r="N63" s="168"/>
      <c r="O63" s="168"/>
      <c r="P63" s="168"/>
      <c r="Q63" s="169"/>
      <c r="R63" s="96"/>
      <c r="S63" s="96"/>
      <c r="T63" s="96"/>
      <c r="U63" s="96"/>
      <c r="V63" s="130"/>
      <c r="W63" s="168"/>
      <c r="X63" s="168"/>
      <c r="Y63" s="168"/>
      <c r="Z63" s="168"/>
      <c r="AA63" s="169"/>
      <c r="AB63" s="96"/>
      <c r="AC63" s="96"/>
      <c r="AD63" s="96"/>
      <c r="AE63" s="96"/>
      <c r="AF63" s="96"/>
    </row>
    <row r="64" spans="1:32">
      <c r="A64" s="19"/>
      <c r="B64" s="43" t="s">
        <v>46</v>
      </c>
      <c r="C64" s="14" t="s">
        <v>21</v>
      </c>
      <c r="D64" s="76">
        <v>50</v>
      </c>
      <c r="E64" s="76">
        <v>49</v>
      </c>
      <c r="F64" s="76">
        <v>50</v>
      </c>
      <c r="G64" s="76">
        <v>49</v>
      </c>
      <c r="H64" s="76">
        <v>50</v>
      </c>
      <c r="I64" s="76">
        <v>49</v>
      </c>
      <c r="J64" s="76">
        <v>50</v>
      </c>
      <c r="K64" s="76">
        <v>49</v>
      </c>
      <c r="L64" s="75">
        <f>SUM(J64:K64)</f>
        <v>99</v>
      </c>
      <c r="M64" s="168"/>
      <c r="N64" s="168"/>
      <c r="O64" s="168"/>
      <c r="P64" s="168"/>
      <c r="Q64" s="169"/>
      <c r="R64" s="168"/>
      <c r="S64" s="168"/>
      <c r="T64" s="168"/>
      <c r="U64" s="168"/>
      <c r="V64" s="169"/>
      <c r="W64" s="168"/>
      <c r="X64" s="168"/>
      <c r="Y64" s="168"/>
      <c r="Z64" s="168"/>
      <c r="AA64" s="169"/>
      <c r="AB64" s="168"/>
      <c r="AC64" s="168"/>
      <c r="AD64" s="168"/>
      <c r="AE64" s="168"/>
      <c r="AF64" s="168"/>
    </row>
    <row r="65" spans="1:32">
      <c r="A65" s="19"/>
      <c r="B65" s="43" t="s">
        <v>47</v>
      </c>
      <c r="C65" s="14" t="s">
        <v>23</v>
      </c>
      <c r="D65" s="75">
        <v>97</v>
      </c>
      <c r="E65" s="75">
        <v>100</v>
      </c>
      <c r="F65" s="76">
        <v>100</v>
      </c>
      <c r="G65" s="75">
        <v>108</v>
      </c>
      <c r="H65" s="75">
        <v>100</v>
      </c>
      <c r="I65" s="75">
        <v>108</v>
      </c>
      <c r="J65" s="76">
        <v>150</v>
      </c>
      <c r="K65" s="75">
        <v>108</v>
      </c>
      <c r="L65" s="75">
        <f>SUM(J65:K65)</f>
        <v>258</v>
      </c>
      <c r="M65" s="168"/>
      <c r="N65" s="168"/>
      <c r="O65" s="168"/>
      <c r="P65" s="168"/>
      <c r="Q65" s="169"/>
      <c r="R65" s="168"/>
      <c r="S65" s="168"/>
      <c r="T65" s="168"/>
      <c r="U65" s="168"/>
      <c r="V65" s="169"/>
      <c r="W65" s="168"/>
      <c r="X65" s="168"/>
      <c r="Y65" s="168"/>
      <c r="Z65" s="168"/>
      <c r="AA65" s="169"/>
      <c r="AB65" s="168"/>
      <c r="AC65" s="168"/>
      <c r="AD65" s="168"/>
      <c r="AE65" s="168"/>
      <c r="AF65" s="168"/>
    </row>
    <row r="66" spans="1:32">
      <c r="A66" s="19" t="s">
        <v>13</v>
      </c>
      <c r="B66" s="44">
        <v>0.52</v>
      </c>
      <c r="C66" s="14" t="s">
        <v>44</v>
      </c>
      <c r="D66" s="90">
        <f t="shared" ref="D66:L66" si="14">SUM(D63:D65)</f>
        <v>147</v>
      </c>
      <c r="E66" s="90">
        <f t="shared" si="14"/>
        <v>6089</v>
      </c>
      <c r="F66" s="90">
        <f t="shared" si="14"/>
        <v>150</v>
      </c>
      <c r="G66" s="90">
        <f t="shared" si="14"/>
        <v>5264</v>
      </c>
      <c r="H66" s="90">
        <f t="shared" si="14"/>
        <v>150</v>
      </c>
      <c r="I66" s="90">
        <f t="shared" si="14"/>
        <v>5264</v>
      </c>
      <c r="J66" s="90">
        <f t="shared" si="14"/>
        <v>200</v>
      </c>
      <c r="K66" s="90">
        <f t="shared" ref="K66" si="15">SUM(K63:K65)</f>
        <v>6245</v>
      </c>
      <c r="L66" s="90">
        <f t="shared" si="14"/>
        <v>6445</v>
      </c>
      <c r="M66" s="96"/>
      <c r="N66" s="96"/>
      <c r="O66" s="96"/>
      <c r="P66" s="96"/>
      <c r="Q66" s="128"/>
      <c r="R66" s="96"/>
      <c r="S66" s="96"/>
      <c r="T66" s="96"/>
      <c r="U66" s="96"/>
      <c r="V66" s="130"/>
      <c r="W66" s="96"/>
      <c r="X66" s="96"/>
      <c r="Y66" s="96"/>
      <c r="Z66" s="96"/>
      <c r="AA66" s="128"/>
      <c r="AB66" s="96"/>
      <c r="AC66" s="96"/>
      <c r="AD66" s="96"/>
      <c r="AE66" s="96"/>
      <c r="AF66" s="96"/>
    </row>
    <row r="67" spans="1:32">
      <c r="A67" s="19"/>
      <c r="B67" s="44"/>
      <c r="C67" s="14"/>
      <c r="D67" s="52"/>
      <c r="E67" s="52"/>
      <c r="F67" s="52"/>
      <c r="G67" s="52"/>
      <c r="H67" s="102"/>
      <c r="I67" s="102"/>
      <c r="J67" s="52"/>
      <c r="K67" s="52"/>
      <c r="L67" s="52"/>
      <c r="M67" s="96"/>
      <c r="N67" s="96"/>
      <c r="O67" s="96"/>
      <c r="P67" s="96"/>
      <c r="Q67" s="128"/>
      <c r="R67" s="96"/>
      <c r="S67" s="96"/>
      <c r="T67" s="96"/>
      <c r="U67" s="96"/>
      <c r="V67" s="130"/>
      <c r="W67" s="96"/>
      <c r="X67" s="96"/>
      <c r="Y67" s="96"/>
      <c r="Z67" s="96"/>
      <c r="AA67" s="128"/>
      <c r="AB67" s="96"/>
      <c r="AC67" s="96"/>
      <c r="AD67" s="96"/>
      <c r="AE67" s="96"/>
      <c r="AF67" s="96"/>
    </row>
    <row r="68" spans="1:32">
      <c r="A68" s="19"/>
      <c r="B68" s="44">
        <v>0.55000000000000004</v>
      </c>
      <c r="C68" s="14" t="s">
        <v>73</v>
      </c>
      <c r="D68" s="52"/>
      <c r="E68" s="52"/>
      <c r="F68" s="52"/>
      <c r="G68" s="52"/>
      <c r="H68" s="102"/>
      <c r="I68" s="102"/>
      <c r="J68" s="52"/>
      <c r="K68" s="52"/>
      <c r="L68" s="52"/>
      <c r="M68" s="96"/>
      <c r="N68" s="96"/>
      <c r="O68" s="96"/>
      <c r="P68" s="96"/>
      <c r="Q68" s="128"/>
      <c r="R68" s="96"/>
      <c r="S68" s="96"/>
      <c r="T68" s="96"/>
      <c r="U68" s="96"/>
      <c r="V68" s="130"/>
      <c r="W68" s="96"/>
      <c r="X68" s="96"/>
      <c r="Y68" s="96"/>
      <c r="Z68" s="96"/>
      <c r="AA68" s="128"/>
      <c r="AB68" s="96"/>
      <c r="AC68" s="96"/>
      <c r="AD68" s="96"/>
      <c r="AE68" s="96"/>
      <c r="AF68" s="96"/>
    </row>
    <row r="69" spans="1:32">
      <c r="A69" s="19"/>
      <c r="B69" s="46" t="s">
        <v>74</v>
      </c>
      <c r="C69" s="14" t="s">
        <v>19</v>
      </c>
      <c r="D69" s="88">
        <v>0</v>
      </c>
      <c r="E69" s="76">
        <v>2240</v>
      </c>
      <c r="F69" s="88">
        <v>0</v>
      </c>
      <c r="G69" s="76">
        <v>2667</v>
      </c>
      <c r="H69" s="88">
        <v>0</v>
      </c>
      <c r="I69" s="76">
        <v>2667</v>
      </c>
      <c r="J69" s="88">
        <v>0</v>
      </c>
      <c r="K69" s="76">
        <v>1448</v>
      </c>
      <c r="L69" s="76">
        <f>SUM(J69:K69)</f>
        <v>1448</v>
      </c>
      <c r="M69" s="168"/>
      <c r="N69" s="168"/>
      <c r="O69" s="168"/>
      <c r="P69" s="168"/>
      <c r="Q69" s="169"/>
      <c r="R69" s="96"/>
      <c r="S69" s="96"/>
      <c r="T69" s="96"/>
      <c r="U69" s="96"/>
      <c r="V69" s="130"/>
      <c r="W69" s="168"/>
      <c r="X69" s="168"/>
      <c r="Y69" s="168"/>
      <c r="Z69" s="168"/>
      <c r="AA69" s="169"/>
      <c r="AB69" s="96"/>
      <c r="AC69" s="96"/>
      <c r="AD69" s="96"/>
      <c r="AE69" s="96"/>
      <c r="AF69" s="96"/>
    </row>
    <row r="70" spans="1:32">
      <c r="A70" s="19"/>
      <c r="B70" s="46" t="s">
        <v>75</v>
      </c>
      <c r="C70" s="14" t="s">
        <v>21</v>
      </c>
      <c r="D70" s="76">
        <v>30</v>
      </c>
      <c r="E70" s="76">
        <v>31</v>
      </c>
      <c r="F70" s="76">
        <v>30</v>
      </c>
      <c r="G70" s="76">
        <v>31</v>
      </c>
      <c r="H70" s="76">
        <v>30</v>
      </c>
      <c r="I70" s="76">
        <v>31</v>
      </c>
      <c r="J70" s="76">
        <v>30</v>
      </c>
      <c r="K70" s="76">
        <v>31</v>
      </c>
      <c r="L70" s="76">
        <f>SUM(J70:K70)</f>
        <v>61</v>
      </c>
      <c r="M70" s="168"/>
      <c r="N70" s="168"/>
      <c r="O70" s="168"/>
      <c r="P70" s="168"/>
      <c r="Q70" s="169"/>
      <c r="R70" s="168"/>
      <c r="S70" s="168"/>
      <c r="T70" s="168"/>
      <c r="U70" s="168"/>
      <c r="V70" s="169"/>
      <c r="W70" s="168"/>
      <c r="X70" s="168"/>
      <c r="Y70" s="168"/>
      <c r="Z70" s="168"/>
      <c r="AA70" s="169"/>
      <c r="AB70" s="168"/>
      <c r="AC70" s="168"/>
      <c r="AD70" s="168"/>
      <c r="AE70" s="168"/>
      <c r="AF70" s="168"/>
    </row>
    <row r="71" spans="1:32">
      <c r="A71" s="36"/>
      <c r="B71" s="187" t="s">
        <v>76</v>
      </c>
      <c r="C71" s="79" t="s">
        <v>23</v>
      </c>
      <c r="D71" s="84">
        <v>50</v>
      </c>
      <c r="E71" s="84">
        <v>85</v>
      </c>
      <c r="F71" s="84">
        <v>50</v>
      </c>
      <c r="G71" s="84">
        <v>86</v>
      </c>
      <c r="H71" s="84">
        <v>50</v>
      </c>
      <c r="I71" s="84">
        <v>86</v>
      </c>
      <c r="J71" s="84">
        <v>110</v>
      </c>
      <c r="K71" s="84">
        <v>86</v>
      </c>
      <c r="L71" s="84">
        <f>SUM(J71:K71)</f>
        <v>196</v>
      </c>
      <c r="M71" s="168"/>
      <c r="N71" s="168"/>
      <c r="O71" s="168"/>
      <c r="P71" s="168"/>
      <c r="Q71" s="169"/>
      <c r="R71" s="168"/>
      <c r="S71" s="168"/>
      <c r="T71" s="168"/>
      <c r="U71" s="168"/>
      <c r="V71" s="169"/>
      <c r="W71" s="168"/>
      <c r="X71" s="168"/>
      <c r="Y71" s="168"/>
      <c r="Z71" s="168"/>
      <c r="AA71" s="169"/>
      <c r="AB71" s="168"/>
      <c r="AC71" s="168"/>
      <c r="AD71" s="168"/>
      <c r="AE71" s="168"/>
      <c r="AF71" s="168"/>
    </row>
    <row r="72" spans="1:32" ht="12.75" customHeight="1">
      <c r="A72" s="93" t="s">
        <v>13</v>
      </c>
      <c r="B72" s="94">
        <v>0.55000000000000004</v>
      </c>
      <c r="C72" s="95" t="s">
        <v>73</v>
      </c>
      <c r="D72" s="84">
        <f t="shared" ref="D72:L72" si="16">SUM(D69:D71)</f>
        <v>80</v>
      </c>
      <c r="E72" s="84">
        <f t="shared" si="16"/>
        <v>2356</v>
      </c>
      <c r="F72" s="84">
        <f t="shared" si="16"/>
        <v>80</v>
      </c>
      <c r="G72" s="84">
        <f t="shared" si="16"/>
        <v>2784</v>
      </c>
      <c r="H72" s="84">
        <f t="shared" si="16"/>
        <v>80</v>
      </c>
      <c r="I72" s="84">
        <f t="shared" si="16"/>
        <v>2784</v>
      </c>
      <c r="J72" s="84">
        <f t="shared" si="16"/>
        <v>140</v>
      </c>
      <c r="K72" s="84">
        <f t="shared" ref="K72" si="17">SUM(K69:K71)</f>
        <v>1565</v>
      </c>
      <c r="L72" s="84">
        <f t="shared" si="16"/>
        <v>1705</v>
      </c>
      <c r="M72" s="96"/>
      <c r="N72" s="96"/>
      <c r="O72" s="96"/>
      <c r="P72" s="96"/>
      <c r="Q72" s="128"/>
      <c r="R72" s="96"/>
      <c r="S72" s="96"/>
      <c r="T72" s="96"/>
      <c r="U72" s="96"/>
      <c r="V72" s="130"/>
      <c r="W72" s="96"/>
      <c r="X72" s="96"/>
      <c r="Y72" s="96"/>
      <c r="Z72" s="96"/>
      <c r="AA72" s="128"/>
      <c r="AB72" s="96"/>
      <c r="AC72" s="96"/>
      <c r="AD72" s="96"/>
      <c r="AE72" s="96"/>
      <c r="AF72" s="96"/>
    </row>
    <row r="73" spans="1:32" ht="11.1" customHeight="1">
      <c r="A73" s="19"/>
      <c r="B73" s="44"/>
      <c r="C73" s="14"/>
      <c r="D73" s="52"/>
      <c r="E73" s="52"/>
      <c r="F73" s="76"/>
      <c r="G73" s="52"/>
      <c r="H73" s="102"/>
      <c r="I73" s="102"/>
      <c r="J73" s="76"/>
      <c r="K73" s="52"/>
      <c r="L73" s="52"/>
      <c r="M73" s="96"/>
      <c r="N73" s="96"/>
      <c r="O73" s="96"/>
      <c r="P73" s="96"/>
      <c r="Q73" s="128"/>
      <c r="R73" s="96"/>
      <c r="S73" s="96"/>
      <c r="T73" s="96"/>
      <c r="U73" s="96"/>
      <c r="V73" s="130"/>
      <c r="W73" s="96"/>
      <c r="X73" s="96"/>
      <c r="Y73" s="96"/>
      <c r="Z73" s="96"/>
      <c r="AA73" s="128"/>
      <c r="AB73" s="96"/>
      <c r="AC73" s="96"/>
      <c r="AD73" s="96"/>
      <c r="AE73" s="96"/>
      <c r="AF73" s="96"/>
    </row>
    <row r="74" spans="1:32" ht="12.75" customHeight="1">
      <c r="A74" s="19"/>
      <c r="B74" s="44">
        <v>0.56999999999999995</v>
      </c>
      <c r="C74" s="14" t="s">
        <v>48</v>
      </c>
      <c r="D74" s="52"/>
      <c r="E74" s="52"/>
      <c r="F74" s="52"/>
      <c r="G74" s="52"/>
      <c r="H74" s="102"/>
      <c r="I74" s="102"/>
      <c r="J74" s="52"/>
      <c r="K74" s="52"/>
      <c r="L74" s="52"/>
      <c r="M74" s="96"/>
      <c r="N74" s="96"/>
      <c r="O74" s="96"/>
      <c r="P74" s="96"/>
      <c r="Q74" s="128"/>
      <c r="R74" s="96"/>
      <c r="S74" s="96"/>
      <c r="T74" s="96"/>
      <c r="U74" s="96"/>
      <c r="V74" s="130"/>
      <c r="W74" s="96"/>
      <c r="X74" s="96"/>
      <c r="Y74" s="96"/>
      <c r="Z74" s="96"/>
      <c r="AA74" s="128"/>
      <c r="AB74" s="96"/>
      <c r="AC74" s="96"/>
      <c r="AD74" s="96"/>
      <c r="AE74" s="96"/>
      <c r="AF74" s="96"/>
    </row>
    <row r="75" spans="1:32" ht="12.75" customHeight="1">
      <c r="A75" s="19"/>
      <c r="B75" s="43" t="s">
        <v>49</v>
      </c>
      <c r="C75" s="14" t="s">
        <v>19</v>
      </c>
      <c r="D75" s="87">
        <v>0</v>
      </c>
      <c r="E75" s="75">
        <v>4125</v>
      </c>
      <c r="F75" s="87">
        <v>0</v>
      </c>
      <c r="G75" s="76">
        <v>5006</v>
      </c>
      <c r="H75" s="87">
        <v>0</v>
      </c>
      <c r="I75" s="76">
        <v>5006</v>
      </c>
      <c r="J75" s="87">
        <v>0</v>
      </c>
      <c r="K75" s="76">
        <v>4319</v>
      </c>
      <c r="L75" s="75">
        <f>SUM(J75:K75)</f>
        <v>4319</v>
      </c>
      <c r="M75" s="168"/>
      <c r="N75" s="168"/>
      <c r="O75" s="168"/>
      <c r="P75" s="168"/>
      <c r="Q75" s="169"/>
      <c r="R75" s="96"/>
      <c r="S75" s="96"/>
      <c r="T75" s="96"/>
      <c r="U75" s="96"/>
      <c r="V75" s="130"/>
      <c r="W75" s="168"/>
      <c r="X75" s="168"/>
      <c r="Y75" s="168"/>
      <c r="Z75" s="168"/>
      <c r="AA75" s="169"/>
      <c r="AB75" s="96"/>
      <c r="AC75" s="96"/>
      <c r="AD75" s="96"/>
      <c r="AE75" s="96"/>
      <c r="AF75" s="96"/>
    </row>
    <row r="76" spans="1:32" ht="12.75" customHeight="1">
      <c r="B76" s="176" t="s">
        <v>50</v>
      </c>
      <c r="C76" s="12" t="s">
        <v>21</v>
      </c>
      <c r="D76" s="75">
        <v>50</v>
      </c>
      <c r="E76" s="75">
        <v>64</v>
      </c>
      <c r="F76" s="75">
        <v>50</v>
      </c>
      <c r="G76" s="76">
        <v>64</v>
      </c>
      <c r="H76" s="75">
        <v>50</v>
      </c>
      <c r="I76" s="76">
        <v>64</v>
      </c>
      <c r="J76" s="75">
        <v>50</v>
      </c>
      <c r="K76" s="76">
        <v>64</v>
      </c>
      <c r="L76" s="75">
        <f>SUM(J76:K76)</f>
        <v>114</v>
      </c>
      <c r="M76" s="168"/>
      <c r="N76" s="168"/>
      <c r="O76" s="168"/>
      <c r="P76" s="168"/>
      <c r="Q76" s="169"/>
      <c r="R76" s="168"/>
      <c r="S76" s="168"/>
      <c r="T76" s="168"/>
      <c r="U76" s="168"/>
      <c r="V76" s="169"/>
      <c r="W76" s="168"/>
      <c r="X76" s="168"/>
      <c r="Y76" s="168"/>
      <c r="Z76" s="168"/>
      <c r="AA76" s="169"/>
      <c r="AB76" s="168"/>
      <c r="AC76" s="168"/>
      <c r="AD76" s="168"/>
      <c r="AE76" s="168"/>
      <c r="AF76" s="168"/>
    </row>
    <row r="77" spans="1:32" ht="12.75" customHeight="1">
      <c r="B77" s="176" t="s">
        <v>51</v>
      </c>
      <c r="C77" s="12" t="s">
        <v>23</v>
      </c>
      <c r="D77" s="75">
        <v>100</v>
      </c>
      <c r="E77" s="75">
        <v>93</v>
      </c>
      <c r="F77" s="75">
        <v>100</v>
      </c>
      <c r="G77" s="76">
        <v>108</v>
      </c>
      <c r="H77" s="75">
        <v>100</v>
      </c>
      <c r="I77" s="76">
        <v>108</v>
      </c>
      <c r="J77" s="75">
        <v>110</v>
      </c>
      <c r="K77" s="76">
        <v>108</v>
      </c>
      <c r="L77" s="75">
        <f>SUM(J77:K77)</f>
        <v>218</v>
      </c>
      <c r="M77" s="168"/>
      <c r="N77" s="168"/>
      <c r="O77" s="168"/>
      <c r="P77" s="168"/>
      <c r="Q77" s="169"/>
      <c r="R77" s="168"/>
      <c r="S77" s="168"/>
      <c r="T77" s="168"/>
      <c r="U77" s="168"/>
      <c r="V77" s="169"/>
      <c r="W77" s="168"/>
      <c r="X77" s="168"/>
      <c r="Y77" s="168"/>
      <c r="Z77" s="168"/>
      <c r="AA77" s="169"/>
      <c r="AB77" s="168"/>
      <c r="AC77" s="168"/>
      <c r="AD77" s="168"/>
      <c r="AE77" s="168"/>
      <c r="AF77" s="168"/>
    </row>
    <row r="78" spans="1:32" ht="12.75" customHeight="1">
      <c r="A78" s="30" t="s">
        <v>13</v>
      </c>
      <c r="B78" s="42">
        <v>0.56999999999999995</v>
      </c>
      <c r="C78" s="12" t="s">
        <v>48</v>
      </c>
      <c r="D78" s="90">
        <f t="shared" ref="D78:L78" si="18">SUM(D75:D77)</f>
        <v>150</v>
      </c>
      <c r="E78" s="90">
        <f t="shared" si="18"/>
        <v>4282</v>
      </c>
      <c r="F78" s="90">
        <f t="shared" si="18"/>
        <v>150</v>
      </c>
      <c r="G78" s="90">
        <f t="shared" si="18"/>
        <v>5178</v>
      </c>
      <c r="H78" s="90">
        <f t="shared" si="18"/>
        <v>150</v>
      </c>
      <c r="I78" s="90">
        <f t="shared" si="18"/>
        <v>5178</v>
      </c>
      <c r="J78" s="90">
        <f t="shared" si="18"/>
        <v>160</v>
      </c>
      <c r="K78" s="90">
        <f t="shared" ref="K78" si="19">SUM(K75:K77)</f>
        <v>4491</v>
      </c>
      <c r="L78" s="90">
        <f t="shared" si="18"/>
        <v>4651</v>
      </c>
      <c r="M78" s="96"/>
      <c r="N78" s="96"/>
      <c r="O78" s="96"/>
      <c r="P78" s="96"/>
      <c r="Q78" s="128"/>
      <c r="R78" s="96"/>
      <c r="S78" s="96"/>
      <c r="T78" s="96"/>
      <c r="U78" s="96"/>
      <c r="V78" s="130"/>
      <c r="W78" s="96"/>
      <c r="X78" s="96"/>
      <c r="Y78" s="96"/>
      <c r="Z78" s="96"/>
      <c r="AA78" s="128"/>
      <c r="AB78" s="96"/>
      <c r="AC78" s="96"/>
      <c r="AD78" s="96"/>
      <c r="AE78" s="96"/>
      <c r="AF78" s="96"/>
    </row>
    <row r="79" spans="1:32" ht="12.75" customHeight="1">
      <c r="A79" s="19" t="s">
        <v>13</v>
      </c>
      <c r="B79" s="47">
        <v>1E-3</v>
      </c>
      <c r="C79" s="15" t="s">
        <v>16</v>
      </c>
      <c r="D79" s="90">
        <f t="shared" ref="D79:L79" si="20">D78+D66+D54+D48+D42+D36+D30+D24+D72+D60</f>
        <v>9638</v>
      </c>
      <c r="E79" s="90">
        <f t="shared" si="20"/>
        <v>86509</v>
      </c>
      <c r="F79" s="90">
        <f t="shared" si="20"/>
        <v>9199</v>
      </c>
      <c r="G79" s="90">
        <f t="shared" si="20"/>
        <v>97020</v>
      </c>
      <c r="H79" s="90">
        <f t="shared" si="20"/>
        <v>9199</v>
      </c>
      <c r="I79" s="90">
        <f t="shared" si="20"/>
        <v>97020</v>
      </c>
      <c r="J79" s="90">
        <f t="shared" si="20"/>
        <v>5700</v>
      </c>
      <c r="K79" s="90">
        <f t="shared" ref="K79" si="21">K78+K66+K54+K48+K42+K36+K30+K24+K72+K60</f>
        <v>99699</v>
      </c>
      <c r="L79" s="90">
        <f t="shared" si="20"/>
        <v>105399</v>
      </c>
      <c r="M79" s="96"/>
      <c r="N79" s="96"/>
      <c r="O79" s="96"/>
      <c r="P79" s="96"/>
      <c r="Q79" s="128"/>
      <c r="R79" s="96"/>
      <c r="S79" s="96"/>
      <c r="T79" s="96"/>
      <c r="U79" s="96"/>
      <c r="V79" s="130"/>
      <c r="W79" s="96"/>
      <c r="X79" s="96"/>
      <c r="Y79" s="96"/>
      <c r="Z79" s="96"/>
      <c r="AA79" s="128"/>
      <c r="AB79" s="96"/>
      <c r="AC79" s="96"/>
      <c r="AD79" s="96"/>
      <c r="AE79" s="96"/>
      <c r="AF79" s="96"/>
    </row>
    <row r="80" spans="1:32" ht="11.1" customHeight="1">
      <c r="B80" s="48"/>
      <c r="C80" s="10"/>
      <c r="D80" s="52"/>
      <c r="E80" s="52"/>
      <c r="F80" s="52"/>
      <c r="G80" s="52"/>
      <c r="H80" s="102"/>
      <c r="I80" s="102"/>
      <c r="J80" s="52"/>
      <c r="K80" s="52"/>
      <c r="L80" s="52"/>
      <c r="M80" s="96"/>
      <c r="N80" s="96"/>
      <c r="O80" s="96"/>
      <c r="P80" s="96"/>
      <c r="Q80" s="128"/>
      <c r="R80" s="96"/>
      <c r="S80" s="96"/>
      <c r="T80" s="96"/>
      <c r="U80" s="96"/>
      <c r="V80" s="130"/>
      <c r="W80" s="96"/>
      <c r="X80" s="96"/>
      <c r="Y80" s="96"/>
      <c r="Z80" s="96"/>
      <c r="AA80" s="128"/>
      <c r="AB80" s="96"/>
      <c r="AC80" s="96"/>
      <c r="AD80" s="96"/>
      <c r="AE80" s="96"/>
      <c r="AF80" s="96"/>
    </row>
    <row r="81" spans="1:32" ht="12.75" customHeight="1">
      <c r="B81" s="41">
        <v>3.0000000000000001E-3</v>
      </c>
      <c r="C81" s="10" t="s">
        <v>52</v>
      </c>
      <c r="D81" s="53"/>
      <c r="E81" s="53"/>
      <c r="F81" s="53"/>
      <c r="G81" s="53"/>
      <c r="H81" s="104"/>
      <c r="I81" s="104"/>
      <c r="J81" s="53"/>
      <c r="K81" s="53"/>
      <c r="L81" s="53"/>
      <c r="M81" s="96"/>
      <c r="N81" s="96"/>
      <c r="O81" s="96"/>
      <c r="P81" s="96"/>
      <c r="Q81" s="128"/>
      <c r="R81" s="96"/>
      <c r="S81" s="96"/>
      <c r="T81" s="96"/>
      <c r="U81" s="96"/>
      <c r="V81" s="130"/>
      <c r="W81" s="96"/>
      <c r="X81" s="96"/>
      <c r="Y81" s="96"/>
      <c r="Z81" s="96"/>
      <c r="AA81" s="128"/>
      <c r="AB81" s="96"/>
      <c r="AC81" s="96"/>
      <c r="AD81" s="96"/>
      <c r="AE81" s="96"/>
      <c r="AF81" s="96"/>
    </row>
    <row r="82" spans="1:32" ht="12.75" customHeight="1">
      <c r="B82" s="17">
        <v>60</v>
      </c>
      <c r="C82" s="12" t="s">
        <v>52</v>
      </c>
      <c r="D82" s="53"/>
      <c r="E82" s="53"/>
      <c r="F82" s="53"/>
      <c r="G82" s="53"/>
      <c r="H82" s="104"/>
      <c r="I82" s="104"/>
      <c r="J82" s="53"/>
      <c r="K82" s="53"/>
      <c r="L82" s="53"/>
      <c r="M82" s="96"/>
      <c r="N82" s="96"/>
      <c r="O82" s="96"/>
      <c r="P82" s="96"/>
      <c r="Q82" s="128"/>
      <c r="R82" s="96"/>
      <c r="S82" s="96"/>
      <c r="T82" s="96"/>
      <c r="U82" s="96"/>
      <c r="V82" s="130"/>
      <c r="W82" s="96"/>
      <c r="X82" s="96"/>
      <c r="Y82" s="96"/>
      <c r="Z82" s="96"/>
      <c r="AA82" s="128"/>
      <c r="AB82" s="96"/>
      <c r="AC82" s="96"/>
      <c r="AD82" s="96"/>
      <c r="AE82" s="96"/>
      <c r="AF82" s="96"/>
    </row>
    <row r="83" spans="1:32" ht="12.75" customHeight="1">
      <c r="A83" s="19"/>
      <c r="B83" s="43" t="s">
        <v>53</v>
      </c>
      <c r="C83" s="14" t="s">
        <v>54</v>
      </c>
      <c r="D83" s="75">
        <v>500</v>
      </c>
      <c r="E83" s="87">
        <v>0</v>
      </c>
      <c r="F83" s="75">
        <v>500</v>
      </c>
      <c r="G83" s="87">
        <v>0</v>
      </c>
      <c r="H83" s="75">
        <v>500</v>
      </c>
      <c r="I83" s="87">
        <v>0</v>
      </c>
      <c r="J83" s="87">
        <v>0</v>
      </c>
      <c r="K83" s="87">
        <v>0</v>
      </c>
      <c r="L83" s="87">
        <f>SUM(J83:K83)</f>
        <v>0</v>
      </c>
      <c r="M83" s="96"/>
      <c r="N83" s="96"/>
      <c r="O83" s="96"/>
      <c r="P83" s="96"/>
      <c r="Q83" s="128"/>
      <c r="R83" s="96"/>
      <c r="S83" s="96"/>
      <c r="T83" s="96"/>
      <c r="U83" s="96"/>
      <c r="V83" s="130"/>
      <c r="W83" s="168"/>
      <c r="X83" s="168"/>
      <c r="Y83" s="168"/>
      <c r="Z83" s="168"/>
      <c r="AA83" s="169"/>
      <c r="AB83" s="168"/>
      <c r="AC83" s="168"/>
      <c r="AD83" s="168"/>
      <c r="AE83" s="168"/>
      <c r="AF83" s="168"/>
    </row>
    <row r="84" spans="1:32" ht="12.75" customHeight="1">
      <c r="A84" s="19" t="s">
        <v>13</v>
      </c>
      <c r="B84" s="47">
        <v>3.0000000000000001E-3</v>
      </c>
      <c r="C84" s="15" t="s">
        <v>52</v>
      </c>
      <c r="D84" s="90">
        <f t="shared" ref="D84:L84" si="22">D83</f>
        <v>500</v>
      </c>
      <c r="E84" s="91">
        <f t="shared" si="22"/>
        <v>0</v>
      </c>
      <c r="F84" s="90">
        <f t="shared" si="22"/>
        <v>500</v>
      </c>
      <c r="G84" s="91">
        <f t="shared" si="22"/>
        <v>0</v>
      </c>
      <c r="H84" s="90">
        <f t="shared" si="22"/>
        <v>500</v>
      </c>
      <c r="I84" s="91">
        <f t="shared" si="22"/>
        <v>0</v>
      </c>
      <c r="J84" s="91">
        <f t="shared" si="22"/>
        <v>0</v>
      </c>
      <c r="K84" s="91">
        <f t="shared" ref="K84" si="23">K83</f>
        <v>0</v>
      </c>
      <c r="L84" s="91">
        <f t="shared" si="22"/>
        <v>0</v>
      </c>
      <c r="M84" s="96"/>
      <c r="N84" s="96"/>
      <c r="O84" s="96"/>
      <c r="P84" s="96"/>
      <c r="Q84" s="128"/>
      <c r="V84" s="131"/>
      <c r="W84" s="96"/>
      <c r="X84" s="96"/>
      <c r="Y84" s="96"/>
      <c r="Z84" s="96"/>
      <c r="AA84" s="128"/>
      <c r="AB84" s="96"/>
      <c r="AC84" s="96"/>
      <c r="AD84" s="96"/>
      <c r="AE84" s="96"/>
      <c r="AF84" s="96"/>
    </row>
    <row r="85" spans="1:32" ht="11.1" customHeight="1">
      <c r="A85" s="19"/>
      <c r="B85" s="41"/>
      <c r="C85" s="15"/>
      <c r="D85" s="52"/>
      <c r="E85" s="52"/>
      <c r="F85" s="52"/>
      <c r="G85" s="52"/>
      <c r="H85" s="102"/>
      <c r="I85" s="102"/>
      <c r="J85" s="52"/>
      <c r="K85" s="52"/>
      <c r="L85" s="52"/>
      <c r="M85" s="96"/>
      <c r="N85" s="96"/>
      <c r="O85" s="96"/>
      <c r="P85" s="96"/>
      <c r="Q85" s="128"/>
      <c r="V85" s="131"/>
      <c r="W85" s="96"/>
      <c r="X85" s="96"/>
      <c r="Y85" s="96"/>
      <c r="Z85" s="96"/>
      <c r="AA85" s="128"/>
      <c r="AB85" s="96"/>
      <c r="AC85" s="96"/>
      <c r="AD85" s="96"/>
      <c r="AE85" s="96"/>
      <c r="AF85" s="96"/>
    </row>
    <row r="86" spans="1:32" ht="12.75" customHeight="1">
      <c r="A86" s="19"/>
      <c r="B86" s="41">
        <v>0.10100000000000001</v>
      </c>
      <c r="C86" s="10" t="s">
        <v>55</v>
      </c>
      <c r="D86" s="52"/>
      <c r="E86" s="52"/>
      <c r="F86" s="52"/>
      <c r="G86" s="52"/>
      <c r="H86" s="102"/>
      <c r="I86" s="102"/>
      <c r="J86" s="52"/>
      <c r="K86" s="52"/>
      <c r="L86" s="52"/>
      <c r="M86" s="96"/>
      <c r="N86" s="96"/>
      <c r="O86" s="96"/>
      <c r="P86" s="96"/>
      <c r="Q86" s="128"/>
      <c r="V86" s="131"/>
      <c r="W86" s="96"/>
      <c r="X86" s="96"/>
      <c r="Y86" s="96"/>
      <c r="Z86" s="96"/>
      <c r="AA86" s="128"/>
      <c r="AB86" s="96"/>
      <c r="AC86" s="96"/>
      <c r="AD86" s="96"/>
      <c r="AE86" s="96"/>
      <c r="AF86" s="96"/>
    </row>
    <row r="87" spans="1:32" ht="12.75" customHeight="1">
      <c r="B87" s="17">
        <v>61</v>
      </c>
      <c r="C87" s="3" t="s">
        <v>56</v>
      </c>
      <c r="D87" s="52"/>
      <c r="E87" s="52"/>
      <c r="F87" s="52"/>
      <c r="G87" s="52"/>
      <c r="H87" s="102"/>
      <c r="I87" s="102"/>
      <c r="J87" s="52"/>
      <c r="K87" s="52"/>
      <c r="L87" s="52"/>
      <c r="M87" s="96"/>
      <c r="N87" s="96"/>
      <c r="O87" s="96"/>
      <c r="P87" s="96"/>
      <c r="Q87" s="128"/>
      <c r="R87" s="96"/>
      <c r="S87" s="96"/>
      <c r="T87" s="96"/>
      <c r="U87" s="96"/>
      <c r="V87" s="130"/>
      <c r="W87" s="96"/>
      <c r="X87" s="96"/>
      <c r="Y87" s="96"/>
      <c r="Z87" s="96"/>
      <c r="AA87" s="128"/>
      <c r="AB87" s="96"/>
      <c r="AC87" s="96"/>
      <c r="AD87" s="96"/>
      <c r="AE87" s="96"/>
      <c r="AF87" s="96"/>
    </row>
    <row r="88" spans="1:32" ht="12.75" customHeight="1">
      <c r="B88" s="177" t="s">
        <v>57</v>
      </c>
      <c r="C88" s="3" t="s">
        <v>58</v>
      </c>
      <c r="D88" s="75">
        <v>42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f>SUM(J88:K88)</f>
        <v>0</v>
      </c>
      <c r="M88" s="96"/>
      <c r="N88" s="96"/>
      <c r="O88" s="96"/>
      <c r="P88" s="96"/>
      <c r="Q88" s="128"/>
      <c r="R88" s="96"/>
      <c r="S88" s="96"/>
      <c r="T88" s="96"/>
      <c r="U88" s="96"/>
      <c r="V88" s="130"/>
      <c r="W88" s="168"/>
      <c r="X88" s="168"/>
      <c r="Y88" s="168"/>
      <c r="Z88" s="168"/>
      <c r="AA88" s="169"/>
      <c r="AB88" s="168"/>
      <c r="AC88" s="168"/>
      <c r="AD88" s="168"/>
      <c r="AE88" s="168"/>
      <c r="AF88" s="168"/>
    </row>
    <row r="89" spans="1:32" ht="12.75" customHeight="1">
      <c r="A89" s="19" t="s">
        <v>13</v>
      </c>
      <c r="B89" s="47">
        <v>0.10100000000000001</v>
      </c>
      <c r="C89" s="15" t="s">
        <v>55</v>
      </c>
      <c r="D89" s="90">
        <f t="shared" ref="D89:L89" si="24">D88</f>
        <v>42</v>
      </c>
      <c r="E89" s="91">
        <f t="shared" si="24"/>
        <v>0</v>
      </c>
      <c r="F89" s="91">
        <f t="shared" si="24"/>
        <v>0</v>
      </c>
      <c r="G89" s="91">
        <f t="shared" si="24"/>
        <v>0</v>
      </c>
      <c r="H89" s="91">
        <f t="shared" si="24"/>
        <v>0</v>
      </c>
      <c r="I89" s="91">
        <f t="shared" si="24"/>
        <v>0</v>
      </c>
      <c r="J89" s="91">
        <f t="shared" si="24"/>
        <v>0</v>
      </c>
      <c r="K89" s="91">
        <f t="shared" ref="K89" si="25">K88</f>
        <v>0</v>
      </c>
      <c r="L89" s="91">
        <f t="shared" si="24"/>
        <v>0</v>
      </c>
      <c r="M89" s="96"/>
      <c r="N89" s="96"/>
      <c r="O89" s="96"/>
      <c r="P89" s="96"/>
      <c r="Q89" s="128"/>
      <c r="R89" s="96"/>
      <c r="S89" s="96"/>
      <c r="T89" s="96"/>
      <c r="U89" s="96"/>
      <c r="V89" s="130"/>
      <c r="W89" s="96"/>
      <c r="X89" s="96"/>
      <c r="Y89" s="96"/>
      <c r="Z89" s="96"/>
      <c r="AA89" s="128"/>
      <c r="AB89" s="96"/>
      <c r="AC89" s="96"/>
      <c r="AD89" s="96"/>
      <c r="AE89" s="96"/>
      <c r="AF89" s="96"/>
    </row>
    <row r="90" spans="1:32" ht="11.1" customHeight="1">
      <c r="A90" s="19"/>
      <c r="B90" s="38"/>
      <c r="C90" s="26"/>
      <c r="D90" s="52"/>
      <c r="E90" s="52"/>
      <c r="F90" s="52"/>
      <c r="G90" s="52"/>
      <c r="H90" s="102"/>
      <c r="I90" s="102"/>
      <c r="J90" s="52"/>
      <c r="K90" s="52"/>
      <c r="L90" s="52"/>
      <c r="M90" s="96"/>
      <c r="N90" s="96"/>
      <c r="O90" s="96"/>
      <c r="P90" s="96"/>
      <c r="Q90" s="128"/>
      <c r="R90" s="96"/>
      <c r="S90" s="96"/>
      <c r="T90" s="96"/>
      <c r="U90" s="96"/>
      <c r="V90" s="130"/>
      <c r="W90" s="96"/>
      <c r="X90" s="96"/>
      <c r="Y90" s="96"/>
      <c r="Z90" s="96"/>
      <c r="AA90" s="128"/>
      <c r="AB90" s="96"/>
      <c r="AC90" s="96"/>
      <c r="AD90" s="96"/>
      <c r="AE90" s="96"/>
      <c r="AF90" s="96"/>
    </row>
    <row r="91" spans="1:32" ht="12.75" customHeight="1">
      <c r="A91" s="19"/>
      <c r="B91" s="47">
        <v>0.105</v>
      </c>
      <c r="C91" s="15" t="s">
        <v>59</v>
      </c>
      <c r="D91" s="52"/>
      <c r="E91" s="52"/>
      <c r="F91" s="52"/>
      <c r="G91" s="52"/>
      <c r="H91" s="102"/>
      <c r="I91" s="102"/>
      <c r="J91" s="52"/>
      <c r="K91" s="52"/>
      <c r="L91" s="52"/>
      <c r="M91" s="96"/>
      <c r="N91" s="96"/>
      <c r="O91" s="96"/>
      <c r="P91" s="96"/>
      <c r="Q91" s="128"/>
      <c r="R91" s="96"/>
      <c r="S91" s="96"/>
      <c r="T91" s="96"/>
      <c r="U91" s="96"/>
      <c r="V91" s="130"/>
      <c r="W91" s="96"/>
      <c r="X91" s="96"/>
      <c r="Y91" s="96"/>
      <c r="Z91" s="96"/>
      <c r="AA91" s="128"/>
      <c r="AB91" s="96"/>
      <c r="AC91" s="96"/>
      <c r="AD91" s="96"/>
      <c r="AE91" s="96"/>
      <c r="AF91" s="96"/>
    </row>
    <row r="92" spans="1:32" ht="12.75" customHeight="1">
      <c r="A92" s="19"/>
      <c r="B92" s="43" t="s">
        <v>60</v>
      </c>
      <c r="C92" s="14" t="s">
        <v>61</v>
      </c>
      <c r="D92" s="76">
        <v>300</v>
      </c>
      <c r="E92" s="88">
        <v>0</v>
      </c>
      <c r="F92" s="76">
        <v>500</v>
      </c>
      <c r="G92" s="88">
        <v>0</v>
      </c>
      <c r="H92" s="76">
        <v>500</v>
      </c>
      <c r="I92" s="88">
        <v>0</v>
      </c>
      <c r="J92" s="88">
        <v>0</v>
      </c>
      <c r="K92" s="88">
        <v>0</v>
      </c>
      <c r="L92" s="88">
        <f>SUM(J92:K92)</f>
        <v>0</v>
      </c>
      <c r="M92" s="96"/>
      <c r="N92" s="96"/>
      <c r="O92" s="96"/>
      <c r="P92" s="96"/>
      <c r="Q92" s="128"/>
      <c r="R92" s="96"/>
      <c r="S92" s="96"/>
      <c r="T92" s="96"/>
      <c r="U92" s="96"/>
      <c r="V92" s="130"/>
      <c r="W92" s="168"/>
      <c r="X92" s="168"/>
      <c r="Y92" s="168"/>
      <c r="Z92" s="168"/>
      <c r="AA92" s="169"/>
      <c r="AB92" s="168"/>
      <c r="AC92" s="168"/>
      <c r="AD92" s="168"/>
      <c r="AE92" s="168"/>
      <c r="AF92" s="168"/>
    </row>
    <row r="93" spans="1:32" ht="12.75" customHeight="1">
      <c r="A93" s="19" t="s">
        <v>13</v>
      </c>
      <c r="B93" s="47">
        <v>0.105</v>
      </c>
      <c r="C93" s="15" t="s">
        <v>59</v>
      </c>
      <c r="D93" s="90">
        <f t="shared" ref="D93:L93" si="26">D92</f>
        <v>300</v>
      </c>
      <c r="E93" s="91">
        <f t="shared" si="26"/>
        <v>0</v>
      </c>
      <c r="F93" s="90">
        <f t="shared" si="26"/>
        <v>500</v>
      </c>
      <c r="G93" s="91">
        <f t="shared" si="26"/>
        <v>0</v>
      </c>
      <c r="H93" s="90">
        <f t="shared" si="26"/>
        <v>500</v>
      </c>
      <c r="I93" s="91">
        <f t="shared" si="26"/>
        <v>0</v>
      </c>
      <c r="J93" s="91">
        <f t="shared" si="26"/>
        <v>0</v>
      </c>
      <c r="K93" s="91">
        <f t="shared" ref="K93" si="27">K92</f>
        <v>0</v>
      </c>
      <c r="L93" s="91">
        <f t="shared" si="26"/>
        <v>0</v>
      </c>
      <c r="M93" s="96"/>
      <c r="N93" s="96"/>
      <c r="O93" s="96"/>
      <c r="P93" s="96"/>
      <c r="Q93" s="128"/>
      <c r="R93" s="96"/>
      <c r="S93" s="96"/>
      <c r="T93" s="96"/>
      <c r="U93" s="96"/>
      <c r="V93" s="130"/>
      <c r="W93" s="96"/>
      <c r="X93" s="96"/>
      <c r="Y93" s="96"/>
      <c r="Z93" s="96"/>
      <c r="AA93" s="128"/>
      <c r="AB93" s="96"/>
      <c r="AC93" s="96"/>
      <c r="AD93" s="96"/>
      <c r="AE93" s="96"/>
      <c r="AF93" s="96"/>
    </row>
    <row r="94" spans="1:32" ht="11.1" customHeight="1">
      <c r="A94" s="19"/>
      <c r="B94" s="47"/>
      <c r="C94" s="15"/>
      <c r="D94" s="52"/>
      <c r="E94" s="28"/>
      <c r="F94" s="52"/>
      <c r="G94" s="28"/>
      <c r="H94" s="102"/>
      <c r="I94" s="106"/>
      <c r="J94" s="52"/>
      <c r="K94" s="28"/>
      <c r="L94" s="52"/>
      <c r="M94" s="96"/>
      <c r="N94" s="96"/>
      <c r="O94" s="96"/>
      <c r="P94" s="96"/>
      <c r="Q94" s="128"/>
      <c r="R94" s="96"/>
      <c r="S94" s="96"/>
      <c r="T94" s="96"/>
      <c r="U94" s="96"/>
      <c r="V94" s="130"/>
      <c r="W94" s="96"/>
      <c r="X94" s="96"/>
      <c r="Y94" s="96"/>
      <c r="Z94" s="96"/>
      <c r="AA94" s="128"/>
      <c r="AB94" s="96"/>
      <c r="AC94" s="96"/>
      <c r="AD94" s="96"/>
      <c r="AE94" s="96"/>
      <c r="AF94" s="96"/>
    </row>
    <row r="95" spans="1:32" ht="12.75" customHeight="1">
      <c r="A95" s="19"/>
      <c r="B95" s="47">
        <v>0.107</v>
      </c>
      <c r="C95" s="15" t="s">
        <v>62</v>
      </c>
      <c r="D95" s="52"/>
      <c r="E95" s="52"/>
      <c r="F95" s="52"/>
      <c r="G95" s="52"/>
      <c r="H95" s="102"/>
      <c r="I95" s="102"/>
      <c r="J95" s="52"/>
      <c r="K95" s="52"/>
      <c r="L95" s="52"/>
      <c r="M95" s="96"/>
      <c r="N95" s="96"/>
      <c r="O95" s="96"/>
      <c r="P95" s="96"/>
      <c r="Q95" s="128"/>
      <c r="R95" s="96"/>
      <c r="S95" s="96"/>
      <c r="T95" s="96"/>
      <c r="U95" s="96"/>
      <c r="V95" s="130"/>
      <c r="W95" s="96"/>
      <c r="X95" s="96"/>
      <c r="Y95" s="96"/>
      <c r="Z95" s="96"/>
      <c r="AA95" s="128"/>
      <c r="AB95" s="96"/>
      <c r="AC95" s="96"/>
      <c r="AD95" s="96"/>
      <c r="AE95" s="96"/>
      <c r="AF95" s="96"/>
    </row>
    <row r="96" spans="1:32" ht="12.75" customHeight="1">
      <c r="A96" s="19"/>
      <c r="B96" s="20">
        <v>62</v>
      </c>
      <c r="C96" s="26" t="s">
        <v>62</v>
      </c>
      <c r="D96" s="52"/>
      <c r="E96" s="52"/>
      <c r="F96" s="52"/>
      <c r="G96" s="52"/>
      <c r="H96" s="102"/>
      <c r="I96" s="102"/>
      <c r="J96" s="52"/>
      <c r="K96" s="52"/>
      <c r="L96" s="52"/>
      <c r="M96" s="96"/>
      <c r="N96" s="96"/>
      <c r="O96" s="96"/>
      <c r="P96" s="96"/>
      <c r="Q96" s="128"/>
      <c r="R96" s="96"/>
      <c r="S96" s="96"/>
      <c r="T96" s="96"/>
      <c r="U96" s="96"/>
      <c r="V96" s="130"/>
      <c r="W96" s="96"/>
      <c r="X96" s="96"/>
      <c r="Y96" s="96"/>
      <c r="Z96" s="96"/>
      <c r="AA96" s="128"/>
      <c r="AB96" s="96"/>
      <c r="AC96" s="96"/>
      <c r="AD96" s="96"/>
      <c r="AE96" s="96"/>
      <c r="AF96" s="96"/>
    </row>
    <row r="97" spans="1:32" ht="12.75" customHeight="1">
      <c r="A97" s="19"/>
      <c r="B97" s="43" t="s">
        <v>63</v>
      </c>
      <c r="C97" s="26" t="s">
        <v>80</v>
      </c>
      <c r="D97" s="76">
        <v>1731</v>
      </c>
      <c r="E97" s="88">
        <v>0</v>
      </c>
      <c r="F97" s="76">
        <v>1500</v>
      </c>
      <c r="G97" s="88">
        <v>0</v>
      </c>
      <c r="H97" s="76">
        <v>1500</v>
      </c>
      <c r="I97" s="88">
        <v>0</v>
      </c>
      <c r="J97" s="88">
        <v>0</v>
      </c>
      <c r="K97" s="88">
        <v>0</v>
      </c>
      <c r="L97" s="88">
        <f>SUM(J97:K97)</f>
        <v>0</v>
      </c>
      <c r="M97" s="96"/>
      <c r="N97" s="96"/>
      <c r="O97" s="96"/>
      <c r="P97" s="96"/>
      <c r="Q97" s="128"/>
      <c r="R97" s="96"/>
      <c r="S97" s="96"/>
      <c r="T97" s="96"/>
      <c r="U97" s="96"/>
      <c r="V97" s="128"/>
      <c r="W97" s="168"/>
      <c r="X97" s="168"/>
      <c r="Y97" s="168"/>
      <c r="Z97" s="168"/>
      <c r="AA97" s="169"/>
      <c r="AB97" s="96"/>
      <c r="AC97" s="96"/>
      <c r="AD97" s="96"/>
      <c r="AE97" s="96"/>
      <c r="AF97" s="96"/>
    </row>
    <row r="98" spans="1:32">
      <c r="A98" s="19" t="s">
        <v>13</v>
      </c>
      <c r="B98" s="20">
        <v>62</v>
      </c>
      <c r="C98" s="26" t="s">
        <v>62</v>
      </c>
      <c r="D98" s="90">
        <f t="shared" ref="D98:L98" si="28">SUM(D96:D97)</f>
        <v>1731</v>
      </c>
      <c r="E98" s="91">
        <f t="shared" si="28"/>
        <v>0</v>
      </c>
      <c r="F98" s="90">
        <f t="shared" si="28"/>
        <v>1500</v>
      </c>
      <c r="G98" s="91">
        <f t="shared" si="28"/>
        <v>0</v>
      </c>
      <c r="H98" s="90">
        <f t="shared" si="28"/>
        <v>1500</v>
      </c>
      <c r="I98" s="91">
        <f t="shared" si="28"/>
        <v>0</v>
      </c>
      <c r="J98" s="91">
        <f t="shared" si="28"/>
        <v>0</v>
      </c>
      <c r="K98" s="91">
        <f t="shared" ref="K98" si="29">SUM(K96:K97)</f>
        <v>0</v>
      </c>
      <c r="L98" s="91">
        <f t="shared" si="28"/>
        <v>0</v>
      </c>
      <c r="M98" s="96"/>
      <c r="N98" s="96"/>
      <c r="O98" s="96"/>
      <c r="P98" s="96"/>
      <c r="Q98" s="128"/>
      <c r="R98" s="96"/>
      <c r="S98" s="96"/>
      <c r="T98" s="96"/>
      <c r="U98" s="96"/>
      <c r="V98" s="130"/>
      <c r="W98" s="96"/>
      <c r="X98" s="96"/>
      <c r="Y98" s="96"/>
      <c r="Z98" s="96"/>
      <c r="AA98" s="128"/>
      <c r="AB98" s="96"/>
      <c r="AC98" s="96"/>
      <c r="AD98" s="96"/>
      <c r="AE98" s="96"/>
      <c r="AF98" s="96"/>
    </row>
    <row r="99" spans="1:32">
      <c r="A99" s="19" t="s">
        <v>13</v>
      </c>
      <c r="B99" s="47">
        <v>0.107</v>
      </c>
      <c r="C99" s="15" t="s">
        <v>62</v>
      </c>
      <c r="D99" s="90">
        <f t="shared" ref="D99:L99" si="30">D98</f>
        <v>1731</v>
      </c>
      <c r="E99" s="91">
        <f t="shared" si="30"/>
        <v>0</v>
      </c>
      <c r="F99" s="90">
        <f t="shared" si="30"/>
        <v>1500</v>
      </c>
      <c r="G99" s="91">
        <f t="shared" si="30"/>
        <v>0</v>
      </c>
      <c r="H99" s="90">
        <f t="shared" si="30"/>
        <v>1500</v>
      </c>
      <c r="I99" s="91">
        <f t="shared" si="30"/>
        <v>0</v>
      </c>
      <c r="J99" s="91">
        <f t="shared" si="30"/>
        <v>0</v>
      </c>
      <c r="K99" s="91">
        <f t="shared" ref="K99" si="31">K98</f>
        <v>0</v>
      </c>
      <c r="L99" s="91">
        <f t="shared" si="30"/>
        <v>0</v>
      </c>
      <c r="M99" s="96"/>
      <c r="N99" s="96"/>
      <c r="O99" s="96"/>
      <c r="P99" s="96"/>
      <c r="Q99" s="128"/>
      <c r="R99" s="96"/>
      <c r="S99" s="96"/>
      <c r="T99" s="96"/>
      <c r="U99" s="96"/>
      <c r="V99" s="130"/>
      <c r="W99" s="96"/>
      <c r="X99" s="96"/>
      <c r="Y99" s="96"/>
      <c r="Z99" s="96"/>
      <c r="AA99" s="128"/>
      <c r="AB99" s="96"/>
      <c r="AC99" s="96"/>
      <c r="AD99" s="96"/>
      <c r="AE99" s="96"/>
      <c r="AF99" s="96"/>
    </row>
    <row r="100" spans="1:32" ht="11.1" customHeight="1">
      <c r="A100" s="19"/>
      <c r="B100" s="47"/>
      <c r="C100" s="15"/>
      <c r="D100" s="52"/>
      <c r="E100" s="28"/>
      <c r="F100" s="52"/>
      <c r="G100" s="28"/>
      <c r="H100" s="102"/>
      <c r="I100" s="106"/>
      <c r="J100" s="52"/>
      <c r="K100" s="28"/>
      <c r="L100" s="52"/>
      <c r="M100" s="96"/>
      <c r="N100" s="96"/>
      <c r="O100" s="96"/>
      <c r="P100" s="96"/>
      <c r="Q100" s="128"/>
      <c r="R100" s="96"/>
      <c r="S100" s="96"/>
      <c r="T100" s="96"/>
      <c r="U100" s="96"/>
      <c r="V100" s="130"/>
      <c r="W100" s="96"/>
      <c r="X100" s="96"/>
      <c r="Y100" s="96"/>
      <c r="Z100" s="96"/>
      <c r="AA100" s="128"/>
      <c r="AB100" s="96"/>
      <c r="AC100" s="96"/>
      <c r="AD100" s="96"/>
      <c r="AE100" s="96"/>
      <c r="AF100" s="96"/>
    </row>
    <row r="101" spans="1:32">
      <c r="A101" s="19"/>
      <c r="B101" s="47">
        <v>0.108</v>
      </c>
      <c r="C101" s="15" t="s">
        <v>65</v>
      </c>
      <c r="D101" s="54"/>
      <c r="E101" s="53"/>
      <c r="F101" s="53"/>
      <c r="G101" s="53"/>
      <c r="H101" s="104"/>
      <c r="I101" s="104"/>
      <c r="J101" s="53"/>
      <c r="K101" s="53"/>
      <c r="L101" s="53"/>
      <c r="M101" s="96"/>
      <c r="N101" s="96"/>
      <c r="O101" s="96"/>
      <c r="P101" s="96"/>
      <c r="Q101" s="128"/>
      <c r="R101" s="96"/>
      <c r="S101" s="96"/>
      <c r="T101" s="96"/>
      <c r="U101" s="96"/>
      <c r="V101" s="130"/>
      <c r="W101" s="96"/>
      <c r="X101" s="96"/>
      <c r="Y101" s="96"/>
      <c r="Z101" s="96"/>
      <c r="AA101" s="128"/>
      <c r="AB101" s="96"/>
      <c r="AC101" s="96"/>
      <c r="AD101" s="96"/>
      <c r="AE101" s="96"/>
      <c r="AF101" s="96"/>
    </row>
    <row r="102" spans="1:32">
      <c r="A102" s="19"/>
      <c r="B102" s="20">
        <v>62</v>
      </c>
      <c r="C102" s="14" t="s">
        <v>78</v>
      </c>
      <c r="D102" s="53"/>
      <c r="E102" s="53"/>
      <c r="F102" s="53"/>
      <c r="G102" s="53"/>
      <c r="H102" s="104"/>
      <c r="I102" s="104"/>
      <c r="J102" s="53"/>
      <c r="K102" s="53"/>
      <c r="L102" s="53"/>
      <c r="M102" s="96"/>
      <c r="N102" s="96"/>
      <c r="O102" s="96"/>
      <c r="P102" s="96"/>
      <c r="Q102" s="128"/>
      <c r="R102" s="96"/>
      <c r="S102" s="96"/>
      <c r="T102" s="96"/>
      <c r="U102" s="96"/>
      <c r="V102" s="130"/>
      <c r="W102" s="96"/>
      <c r="X102" s="96"/>
      <c r="Y102" s="96"/>
      <c r="Z102" s="96"/>
      <c r="AA102" s="128"/>
      <c r="AB102" s="96"/>
      <c r="AC102" s="96"/>
      <c r="AD102" s="96"/>
      <c r="AE102" s="96"/>
      <c r="AF102" s="96"/>
    </row>
    <row r="103" spans="1:32" ht="12.75" customHeight="1">
      <c r="A103" s="19"/>
      <c r="B103" s="43" t="s">
        <v>63</v>
      </c>
      <c r="C103" s="26" t="s">
        <v>80</v>
      </c>
      <c r="D103" s="112">
        <v>9200</v>
      </c>
      <c r="E103" s="111">
        <v>0</v>
      </c>
      <c r="F103" s="112">
        <v>1</v>
      </c>
      <c r="G103" s="111">
        <v>0</v>
      </c>
      <c r="H103" s="112">
        <v>1</v>
      </c>
      <c r="I103" s="111">
        <v>0</v>
      </c>
      <c r="J103" s="111">
        <v>0</v>
      </c>
      <c r="K103" s="111">
        <v>0</v>
      </c>
      <c r="L103" s="88">
        <f>SUM(J103:K103)</f>
        <v>0</v>
      </c>
      <c r="M103" s="96"/>
      <c r="N103" s="96"/>
      <c r="O103" s="96"/>
      <c r="P103" s="96"/>
      <c r="Q103" s="128"/>
      <c r="R103" s="96"/>
      <c r="S103" s="96"/>
      <c r="T103" s="96"/>
      <c r="U103" s="96"/>
      <c r="V103" s="130"/>
      <c r="W103" s="168"/>
      <c r="X103" s="168"/>
      <c r="Y103" s="168"/>
      <c r="Z103" s="168"/>
      <c r="AA103" s="169"/>
      <c r="AB103" s="96"/>
      <c r="AC103" s="96"/>
      <c r="AD103" s="96"/>
      <c r="AE103" s="96"/>
      <c r="AF103" s="96"/>
    </row>
    <row r="104" spans="1:32" ht="11.1" customHeight="1">
      <c r="A104" s="19"/>
      <c r="B104" s="43"/>
      <c r="C104" s="26"/>
      <c r="D104" s="111"/>
      <c r="E104" s="111"/>
      <c r="F104" s="111"/>
      <c r="G104" s="111"/>
      <c r="H104" s="111"/>
      <c r="I104" s="111"/>
      <c r="J104" s="112"/>
      <c r="K104" s="111"/>
      <c r="L104" s="76"/>
      <c r="M104" s="96"/>
      <c r="N104" s="96"/>
      <c r="O104" s="96"/>
      <c r="P104" s="96"/>
      <c r="Q104" s="128"/>
      <c r="R104" s="96"/>
      <c r="S104" s="96"/>
      <c r="T104" s="96"/>
      <c r="U104" s="96"/>
      <c r="V104" s="130"/>
      <c r="W104" s="96"/>
      <c r="X104" s="96"/>
      <c r="Y104" s="96"/>
      <c r="Z104" s="96"/>
      <c r="AA104" s="128"/>
      <c r="AB104" s="96"/>
      <c r="AC104" s="96"/>
      <c r="AD104" s="96"/>
      <c r="AE104" s="96"/>
      <c r="AF104" s="96"/>
    </row>
    <row r="105" spans="1:32">
      <c r="A105" s="19"/>
      <c r="B105" s="20">
        <v>63</v>
      </c>
      <c r="C105" s="14" t="s">
        <v>79</v>
      </c>
      <c r="D105" s="52"/>
      <c r="E105" s="28"/>
      <c r="F105" s="52"/>
      <c r="G105" s="28"/>
      <c r="H105" s="102"/>
      <c r="I105" s="106"/>
      <c r="J105" s="52"/>
      <c r="K105" s="28"/>
      <c r="L105" s="52"/>
      <c r="M105" s="96"/>
      <c r="N105" s="96"/>
      <c r="O105" s="96"/>
      <c r="P105" s="96"/>
      <c r="Q105" s="128"/>
      <c r="R105" s="96"/>
      <c r="S105" s="96"/>
      <c r="T105" s="96"/>
      <c r="U105" s="96"/>
      <c r="V105" s="130"/>
      <c r="W105" s="96"/>
      <c r="X105" s="96"/>
      <c r="Y105" s="96"/>
      <c r="Z105" s="96"/>
      <c r="AA105" s="128"/>
      <c r="AB105" s="96"/>
      <c r="AC105" s="96"/>
      <c r="AD105" s="96"/>
      <c r="AE105" s="96"/>
      <c r="AF105" s="96"/>
    </row>
    <row r="106" spans="1:32">
      <c r="A106" s="36"/>
      <c r="B106" s="178" t="s">
        <v>66</v>
      </c>
      <c r="C106" s="79" t="s">
        <v>64</v>
      </c>
      <c r="D106" s="84">
        <v>800</v>
      </c>
      <c r="E106" s="89">
        <v>0</v>
      </c>
      <c r="F106" s="84">
        <v>1500</v>
      </c>
      <c r="G106" s="89">
        <v>0</v>
      </c>
      <c r="H106" s="84">
        <v>1500</v>
      </c>
      <c r="I106" s="89">
        <v>0</v>
      </c>
      <c r="J106" s="89">
        <v>0</v>
      </c>
      <c r="K106" s="89">
        <v>0</v>
      </c>
      <c r="L106" s="89">
        <f>SUM(J106:K106)</f>
        <v>0</v>
      </c>
      <c r="M106" s="96"/>
      <c r="N106" s="96"/>
      <c r="O106" s="96"/>
      <c r="P106" s="96"/>
      <c r="Q106" s="128"/>
      <c r="R106" s="96"/>
      <c r="S106" s="96"/>
      <c r="T106" s="96"/>
      <c r="U106" s="96"/>
      <c r="V106" s="130"/>
      <c r="W106" s="168"/>
      <c r="X106" s="168"/>
      <c r="Y106" s="168"/>
      <c r="Z106" s="168"/>
      <c r="AA106" s="169"/>
      <c r="AB106" s="96"/>
      <c r="AC106" s="96"/>
      <c r="AD106" s="96"/>
      <c r="AE106" s="96"/>
      <c r="AF106" s="96"/>
    </row>
    <row r="107" spans="1:32" ht="4.5" customHeight="1">
      <c r="A107" s="19"/>
      <c r="B107" s="43"/>
      <c r="C107" s="14"/>
      <c r="D107" s="52"/>
      <c r="E107" s="28"/>
      <c r="F107" s="52"/>
      <c r="G107" s="28"/>
      <c r="H107" s="102"/>
      <c r="I107" s="106"/>
      <c r="J107" s="52"/>
      <c r="K107" s="28"/>
      <c r="L107" s="52"/>
      <c r="M107" s="96"/>
      <c r="N107" s="96"/>
      <c r="O107" s="96"/>
      <c r="P107" s="96"/>
      <c r="Q107" s="128"/>
      <c r="R107" s="96"/>
      <c r="S107" s="96"/>
      <c r="T107" s="96"/>
      <c r="U107" s="96"/>
      <c r="V107" s="130"/>
      <c r="W107" s="96"/>
      <c r="X107" s="96"/>
      <c r="Y107" s="96"/>
      <c r="Z107" s="96"/>
      <c r="AA107" s="128"/>
      <c r="AB107" s="96"/>
      <c r="AC107" s="96"/>
      <c r="AD107" s="96"/>
      <c r="AE107" s="96"/>
      <c r="AF107" s="96"/>
    </row>
    <row r="108" spans="1:32" s="138" customFormat="1" ht="25.5">
      <c r="A108" s="179"/>
      <c r="B108" s="17">
        <v>65</v>
      </c>
      <c r="C108" s="170" t="s">
        <v>93</v>
      </c>
      <c r="D108" s="51"/>
      <c r="E108" s="171"/>
      <c r="F108" s="51"/>
      <c r="G108" s="171"/>
      <c r="H108" s="51"/>
      <c r="I108" s="171"/>
      <c r="J108" s="51"/>
      <c r="K108" s="171"/>
      <c r="L108" s="51"/>
      <c r="M108" s="136"/>
      <c r="N108" s="136"/>
      <c r="O108" s="137"/>
      <c r="P108" s="136"/>
      <c r="Q108" s="153"/>
      <c r="R108" s="136"/>
      <c r="S108" s="136"/>
      <c r="T108" s="136"/>
      <c r="U108" s="136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</row>
    <row r="109" spans="1:32" s="138" customFormat="1" ht="15.6" customHeight="1">
      <c r="A109" s="179"/>
      <c r="B109" s="43" t="s">
        <v>94</v>
      </c>
      <c r="C109" s="26" t="s">
        <v>106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172">
        <v>1250</v>
      </c>
      <c r="K109" s="87">
        <v>0</v>
      </c>
      <c r="L109" s="172">
        <f>SUM(J109:K109)</f>
        <v>1250</v>
      </c>
      <c r="M109" s="162"/>
      <c r="N109" s="162"/>
      <c r="O109" s="163"/>
      <c r="P109" s="164"/>
      <c r="Q109" s="164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</row>
    <row r="110" spans="1:32">
      <c r="A110" s="21"/>
      <c r="B110" s="133"/>
      <c r="C110" s="26"/>
      <c r="D110" s="76"/>
      <c r="E110" s="88"/>
      <c r="F110" s="88"/>
      <c r="G110" s="88"/>
      <c r="H110" s="88"/>
      <c r="I110" s="88"/>
      <c r="J110" s="88"/>
      <c r="K110" s="88"/>
      <c r="L110" s="88"/>
      <c r="M110" s="96"/>
      <c r="N110" s="96"/>
      <c r="O110" s="96"/>
      <c r="P110" s="96"/>
      <c r="Q110" s="128"/>
      <c r="R110" s="96"/>
      <c r="S110" s="96"/>
      <c r="T110" s="96"/>
      <c r="U110" s="96"/>
      <c r="V110" s="130"/>
      <c r="W110" s="96"/>
      <c r="X110" s="96"/>
      <c r="Y110" s="96"/>
      <c r="Z110" s="96"/>
      <c r="AA110" s="128"/>
      <c r="AB110" s="96"/>
      <c r="AC110" s="96"/>
      <c r="AD110" s="96"/>
      <c r="AE110" s="96"/>
      <c r="AF110" s="96"/>
    </row>
    <row r="111" spans="1:32" s="146" customFormat="1" ht="28.9" customHeight="1">
      <c r="A111" s="21"/>
      <c r="B111" s="173">
        <v>70</v>
      </c>
      <c r="C111" s="26" t="s">
        <v>102</v>
      </c>
      <c r="D111" s="76"/>
      <c r="E111" s="88"/>
      <c r="F111" s="88"/>
      <c r="G111" s="88"/>
      <c r="H111" s="88"/>
      <c r="I111" s="88"/>
      <c r="J111" s="88"/>
      <c r="K111" s="88"/>
      <c r="L111" s="88"/>
      <c r="M111" s="149"/>
      <c r="N111" s="149"/>
      <c r="O111" s="150"/>
      <c r="P111" s="149"/>
      <c r="Q111" s="154"/>
      <c r="R111" s="143"/>
      <c r="S111" s="143"/>
      <c r="T111" s="143"/>
      <c r="U111" s="143"/>
      <c r="V111" s="145"/>
      <c r="W111" s="143"/>
      <c r="X111" s="143"/>
      <c r="Y111" s="143"/>
      <c r="Z111" s="143"/>
      <c r="AA111" s="144"/>
      <c r="AB111" s="143"/>
      <c r="AC111" s="143"/>
      <c r="AD111" s="143"/>
      <c r="AE111" s="143"/>
      <c r="AF111" s="143"/>
    </row>
    <row r="112" spans="1:32" s="146" customFormat="1" ht="15.6" customHeight="1">
      <c r="A112" s="21"/>
      <c r="B112" s="133" t="s">
        <v>101</v>
      </c>
      <c r="C112" s="26" t="s">
        <v>105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  <c r="J112" s="76">
        <v>12500</v>
      </c>
      <c r="K112" s="88">
        <v>0</v>
      </c>
      <c r="L112" s="76">
        <f>SUM(J112:K112)</f>
        <v>12500</v>
      </c>
      <c r="M112" s="160"/>
      <c r="N112" s="160"/>
      <c r="O112" s="161"/>
      <c r="P112" s="134"/>
      <c r="Q112" s="134"/>
      <c r="R112" s="143"/>
      <c r="S112" s="143"/>
      <c r="T112" s="143"/>
      <c r="U112" s="143"/>
      <c r="V112" s="145"/>
      <c r="W112" s="143"/>
      <c r="X112" s="143"/>
      <c r="Y112" s="143"/>
      <c r="Z112" s="143"/>
      <c r="AA112" s="144"/>
      <c r="AB112" s="143"/>
      <c r="AC112" s="143"/>
      <c r="AD112" s="143"/>
      <c r="AE112" s="143"/>
      <c r="AF112" s="143"/>
    </row>
    <row r="113" spans="1:32">
      <c r="A113" s="19" t="s">
        <v>13</v>
      </c>
      <c r="B113" s="47">
        <v>0.108</v>
      </c>
      <c r="C113" s="15" t="s">
        <v>65</v>
      </c>
      <c r="D113" s="90">
        <f t="shared" ref="D113:I113" si="32">D106+D103+D109+D112</f>
        <v>10000</v>
      </c>
      <c r="E113" s="91">
        <f t="shared" si="32"/>
        <v>0</v>
      </c>
      <c r="F113" s="90">
        <f t="shared" si="32"/>
        <v>1501</v>
      </c>
      <c r="G113" s="91">
        <f t="shared" si="32"/>
        <v>0</v>
      </c>
      <c r="H113" s="90">
        <f t="shared" si="32"/>
        <v>1501</v>
      </c>
      <c r="I113" s="91">
        <f t="shared" si="32"/>
        <v>0</v>
      </c>
      <c r="J113" s="90">
        <f>J106+J103+J109+J112</f>
        <v>13750</v>
      </c>
      <c r="K113" s="91">
        <f t="shared" ref="K113:L113" si="33">K106+K103+K109+K112</f>
        <v>0</v>
      </c>
      <c r="L113" s="90">
        <f t="shared" si="33"/>
        <v>13750</v>
      </c>
      <c r="M113" s="96"/>
      <c r="N113" s="96"/>
      <c r="O113" s="96"/>
      <c r="P113" s="96"/>
      <c r="Q113" s="128"/>
      <c r="R113" s="96"/>
      <c r="S113" s="96"/>
      <c r="T113" s="96"/>
      <c r="U113" s="96"/>
      <c r="V113" s="130"/>
      <c r="W113" s="96"/>
      <c r="X113" s="96"/>
      <c r="Y113" s="96"/>
      <c r="Z113" s="96"/>
      <c r="AA113" s="128"/>
      <c r="AB113" s="96"/>
      <c r="AC113" s="96"/>
      <c r="AD113" s="96"/>
      <c r="AE113" s="96"/>
      <c r="AF113" s="96"/>
    </row>
    <row r="114" spans="1:32">
      <c r="B114" s="40"/>
      <c r="C114" s="10"/>
      <c r="D114" s="52"/>
      <c r="E114" s="52"/>
      <c r="F114" s="52"/>
      <c r="G114" s="52"/>
      <c r="H114" s="102"/>
      <c r="I114" s="102"/>
      <c r="J114" s="52"/>
      <c r="K114" s="52"/>
      <c r="L114" s="52"/>
      <c r="M114" s="96"/>
      <c r="N114" s="96"/>
      <c r="O114" s="96"/>
      <c r="P114" s="96"/>
      <c r="Q114" s="128"/>
      <c r="R114" s="96"/>
      <c r="S114" s="96"/>
      <c r="T114" s="96"/>
      <c r="U114" s="96"/>
      <c r="V114" s="130"/>
      <c r="W114" s="96"/>
      <c r="X114" s="96"/>
      <c r="Y114" s="96"/>
      <c r="Z114" s="96"/>
      <c r="AA114" s="128"/>
      <c r="AB114" s="96"/>
      <c r="AC114" s="96"/>
      <c r="AD114" s="96"/>
      <c r="AE114" s="96"/>
      <c r="AF114" s="96"/>
    </row>
    <row r="115" spans="1:32">
      <c r="B115" s="41">
        <v>0.27700000000000002</v>
      </c>
      <c r="C115" s="10" t="s">
        <v>67</v>
      </c>
      <c r="D115" s="52"/>
      <c r="E115" s="52"/>
      <c r="F115" s="52"/>
      <c r="G115" s="52"/>
      <c r="H115" s="102"/>
      <c r="I115" s="102"/>
      <c r="J115" s="52"/>
      <c r="K115" s="52"/>
      <c r="L115" s="52"/>
      <c r="M115" s="96"/>
      <c r="N115" s="96"/>
      <c r="O115" s="96"/>
      <c r="P115" s="96"/>
      <c r="Q115" s="128"/>
      <c r="R115" s="96"/>
      <c r="S115" s="96"/>
      <c r="T115" s="96"/>
      <c r="U115" s="96"/>
      <c r="V115" s="130"/>
      <c r="W115" s="96"/>
      <c r="X115" s="96"/>
      <c r="Y115" s="96"/>
      <c r="Z115" s="96"/>
      <c r="AA115" s="128"/>
      <c r="AB115" s="96"/>
      <c r="AC115" s="96"/>
      <c r="AD115" s="96"/>
      <c r="AE115" s="96"/>
      <c r="AF115" s="96"/>
    </row>
    <row r="116" spans="1:32">
      <c r="B116" s="180" t="s">
        <v>77</v>
      </c>
      <c r="C116" s="12" t="s">
        <v>80</v>
      </c>
      <c r="D116" s="76">
        <v>900</v>
      </c>
      <c r="E116" s="88">
        <v>0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7">
        <f>SUM(J116:K116)</f>
        <v>0</v>
      </c>
      <c r="M116" s="96"/>
      <c r="N116" s="96"/>
      <c r="O116" s="96"/>
      <c r="P116" s="96"/>
      <c r="Q116" s="128"/>
      <c r="R116" s="96"/>
      <c r="S116" s="96"/>
      <c r="T116" s="96"/>
      <c r="U116" s="96"/>
      <c r="V116" s="130"/>
      <c r="W116" s="168"/>
      <c r="X116" s="168"/>
      <c r="Y116" s="168"/>
      <c r="Z116" s="168"/>
      <c r="AA116" s="169"/>
      <c r="AB116" s="96"/>
      <c r="AC116" s="96"/>
      <c r="AD116" s="96"/>
      <c r="AE116" s="96"/>
      <c r="AF116" s="96"/>
    </row>
    <row r="117" spans="1:32">
      <c r="A117" s="30" t="s">
        <v>13</v>
      </c>
      <c r="B117" s="41">
        <v>0.27700000000000002</v>
      </c>
      <c r="C117" s="10" t="s">
        <v>67</v>
      </c>
      <c r="D117" s="90">
        <f t="shared" ref="D117:L117" si="34">SUM(D116:D116)</f>
        <v>900</v>
      </c>
      <c r="E117" s="91">
        <f t="shared" si="34"/>
        <v>0</v>
      </c>
      <c r="F117" s="91">
        <f t="shared" si="34"/>
        <v>0</v>
      </c>
      <c r="G117" s="91">
        <f t="shared" si="34"/>
        <v>0</v>
      </c>
      <c r="H117" s="91">
        <f t="shared" si="34"/>
        <v>0</v>
      </c>
      <c r="I117" s="91">
        <f t="shared" si="34"/>
        <v>0</v>
      </c>
      <c r="J117" s="91">
        <f t="shared" si="34"/>
        <v>0</v>
      </c>
      <c r="K117" s="91">
        <f t="shared" ref="K117" si="35">SUM(K116:K116)</f>
        <v>0</v>
      </c>
      <c r="L117" s="91">
        <f t="shared" si="34"/>
        <v>0</v>
      </c>
      <c r="M117" s="96"/>
      <c r="N117" s="96"/>
      <c r="O117" s="96"/>
      <c r="P117" s="96"/>
      <c r="Q117" s="128"/>
      <c r="R117" s="96"/>
      <c r="S117" s="96"/>
      <c r="T117" s="96"/>
      <c r="U117" s="96"/>
      <c r="V117" s="130"/>
      <c r="W117" s="96"/>
      <c r="X117" s="96"/>
      <c r="Y117" s="96"/>
      <c r="Z117" s="96"/>
      <c r="AA117" s="128"/>
      <c r="AB117" s="96"/>
      <c r="AC117" s="96"/>
      <c r="AD117" s="96"/>
      <c r="AE117" s="96"/>
      <c r="AF117" s="96"/>
    </row>
    <row r="118" spans="1:32">
      <c r="A118" s="19" t="s">
        <v>13</v>
      </c>
      <c r="B118" s="24">
        <v>2425</v>
      </c>
      <c r="C118" s="15" t="s">
        <v>2</v>
      </c>
      <c r="D118" s="75">
        <f t="shared" ref="D118:L118" si="36">D117+D113+D99+D93+D89+D84+D79</f>
        <v>23111</v>
      </c>
      <c r="E118" s="75">
        <f t="shared" si="36"/>
        <v>86509</v>
      </c>
      <c r="F118" s="75">
        <f t="shared" si="36"/>
        <v>13200</v>
      </c>
      <c r="G118" s="75">
        <f t="shared" si="36"/>
        <v>97020</v>
      </c>
      <c r="H118" s="75">
        <f t="shared" si="36"/>
        <v>13200</v>
      </c>
      <c r="I118" s="75">
        <f t="shared" si="36"/>
        <v>97020</v>
      </c>
      <c r="J118" s="75">
        <f t="shared" si="36"/>
        <v>19450</v>
      </c>
      <c r="K118" s="75">
        <f t="shared" si="36"/>
        <v>99699</v>
      </c>
      <c r="L118" s="75">
        <f t="shared" si="36"/>
        <v>119149</v>
      </c>
      <c r="M118" s="96"/>
      <c r="N118" s="96"/>
      <c r="O118" s="96"/>
      <c r="P118" s="96"/>
      <c r="Q118" s="128"/>
      <c r="R118" s="96"/>
      <c r="S118" s="96"/>
      <c r="T118" s="96"/>
      <c r="U118" s="96"/>
      <c r="V118" s="130"/>
      <c r="W118" s="96"/>
      <c r="X118" s="96"/>
      <c r="Y118" s="96"/>
      <c r="Z118" s="96"/>
      <c r="AA118" s="128"/>
      <c r="AB118" s="96"/>
      <c r="AC118" s="96"/>
      <c r="AD118" s="96"/>
      <c r="AE118" s="96"/>
      <c r="AF118" s="96"/>
    </row>
    <row r="119" spans="1:32">
      <c r="A119" s="37" t="s">
        <v>13</v>
      </c>
      <c r="B119" s="50"/>
      <c r="C119" s="25" t="s">
        <v>14</v>
      </c>
      <c r="D119" s="90">
        <f t="shared" ref="D119:L119" si="37">D118</f>
        <v>23111</v>
      </c>
      <c r="E119" s="90">
        <f t="shared" si="37"/>
        <v>86509</v>
      </c>
      <c r="F119" s="181">
        <f t="shared" si="37"/>
        <v>13200</v>
      </c>
      <c r="G119" s="90">
        <f t="shared" si="37"/>
        <v>97020</v>
      </c>
      <c r="H119" s="90">
        <f t="shared" si="37"/>
        <v>13200</v>
      </c>
      <c r="I119" s="90">
        <f t="shared" si="37"/>
        <v>97020</v>
      </c>
      <c r="J119" s="90">
        <f t="shared" si="37"/>
        <v>19450</v>
      </c>
      <c r="K119" s="90">
        <f t="shared" ref="K119" si="38">K118</f>
        <v>99699</v>
      </c>
      <c r="L119" s="90">
        <f t="shared" si="37"/>
        <v>119149</v>
      </c>
      <c r="M119" s="96"/>
      <c r="N119" s="96"/>
      <c r="O119" s="96"/>
      <c r="P119" s="96"/>
      <c r="Q119" s="128"/>
      <c r="R119" s="96"/>
      <c r="S119" s="96"/>
      <c r="T119" s="96"/>
      <c r="U119" s="96"/>
      <c r="V119" s="130"/>
      <c r="W119" s="96"/>
      <c r="X119" s="96"/>
      <c r="Y119" s="96"/>
      <c r="Z119" s="96"/>
      <c r="AA119" s="128"/>
      <c r="AB119" s="96"/>
      <c r="AC119" s="96"/>
      <c r="AD119" s="96"/>
      <c r="AE119" s="96"/>
      <c r="AF119" s="96"/>
    </row>
    <row r="120" spans="1:32">
      <c r="A120" s="19"/>
      <c r="B120" s="38"/>
      <c r="C120" s="15"/>
      <c r="D120" s="52"/>
      <c r="E120" s="52"/>
      <c r="F120" s="52"/>
      <c r="G120" s="52"/>
      <c r="H120" s="102"/>
      <c r="I120" s="102"/>
      <c r="J120" s="52"/>
      <c r="K120" s="52"/>
      <c r="L120" s="52"/>
      <c r="M120" s="96"/>
      <c r="N120" s="96"/>
      <c r="O120" s="96"/>
      <c r="P120" s="96"/>
      <c r="Q120" s="128"/>
      <c r="R120" s="96"/>
      <c r="S120" s="96"/>
      <c r="T120" s="96"/>
      <c r="U120" s="96"/>
      <c r="V120" s="130"/>
      <c r="W120" s="96"/>
      <c r="X120" s="96"/>
      <c r="Y120" s="96"/>
      <c r="Z120" s="96"/>
      <c r="AA120" s="128"/>
      <c r="AB120" s="96"/>
      <c r="AC120" s="96"/>
      <c r="AD120" s="96"/>
      <c r="AE120" s="96"/>
      <c r="AF120" s="96"/>
    </row>
    <row r="121" spans="1:32">
      <c r="C121" s="10" t="s">
        <v>68</v>
      </c>
      <c r="D121" s="80"/>
      <c r="E121" s="80"/>
      <c r="F121" s="80"/>
      <c r="G121" s="80"/>
      <c r="H121" s="108"/>
      <c r="I121" s="108"/>
      <c r="J121" s="80"/>
      <c r="K121" s="80"/>
      <c r="L121" s="80"/>
      <c r="M121" s="96"/>
      <c r="N121" s="96"/>
      <c r="O121" s="96"/>
      <c r="P121" s="96"/>
      <c r="Q121" s="128"/>
      <c r="R121" s="96"/>
      <c r="S121" s="96"/>
      <c r="T121" s="96"/>
      <c r="U121" s="96"/>
      <c r="V121" s="130"/>
      <c r="W121" s="96"/>
      <c r="X121" s="96"/>
      <c r="Y121" s="96"/>
      <c r="Z121" s="96"/>
      <c r="AA121" s="128"/>
      <c r="AB121" s="96"/>
      <c r="AC121" s="96"/>
      <c r="AD121" s="96"/>
      <c r="AE121" s="96"/>
      <c r="AF121" s="96"/>
    </row>
    <row r="122" spans="1:32">
      <c r="A122" s="30" t="s">
        <v>15</v>
      </c>
      <c r="B122" s="40">
        <v>4425</v>
      </c>
      <c r="C122" s="10" t="s">
        <v>4</v>
      </c>
      <c r="D122" s="81"/>
      <c r="E122" s="81"/>
      <c r="F122" s="81"/>
      <c r="G122" s="81"/>
      <c r="H122" s="109"/>
      <c r="I122" s="109"/>
      <c r="J122" s="81"/>
      <c r="K122" s="81"/>
      <c r="L122" s="81"/>
      <c r="M122" s="96"/>
      <c r="N122" s="96"/>
      <c r="O122" s="96"/>
      <c r="P122" s="96"/>
      <c r="Q122" s="128"/>
      <c r="R122" s="96"/>
      <c r="S122" s="96"/>
      <c r="T122" s="96"/>
      <c r="U122" s="96"/>
      <c r="V122" s="130"/>
      <c r="W122" s="96"/>
      <c r="X122" s="96"/>
      <c r="Y122" s="96"/>
      <c r="Z122" s="96"/>
      <c r="AA122" s="128"/>
      <c r="AB122" s="96"/>
      <c r="AC122" s="96"/>
      <c r="AD122" s="96"/>
      <c r="AE122" s="96"/>
      <c r="AF122" s="96"/>
    </row>
    <row r="123" spans="1:32">
      <c r="A123" s="19"/>
      <c r="B123" s="47">
        <v>3.0000000000000001E-3</v>
      </c>
      <c r="C123" s="15" t="s">
        <v>52</v>
      </c>
      <c r="D123" s="114"/>
      <c r="E123" s="114"/>
      <c r="F123" s="114"/>
      <c r="G123" s="114"/>
      <c r="H123" s="115"/>
      <c r="I123" s="115"/>
      <c r="J123" s="114"/>
      <c r="K123" s="114"/>
      <c r="L123" s="114"/>
      <c r="M123" s="96"/>
      <c r="N123" s="96"/>
      <c r="O123" s="96"/>
      <c r="P123" s="96"/>
      <c r="Q123" s="128"/>
      <c r="R123" s="96"/>
      <c r="S123" s="96"/>
      <c r="T123" s="96"/>
      <c r="U123" s="96"/>
      <c r="V123" s="130"/>
      <c r="W123" s="96"/>
      <c r="X123" s="96"/>
      <c r="Y123" s="96"/>
      <c r="Z123" s="96"/>
      <c r="AA123" s="128"/>
      <c r="AB123" s="96"/>
      <c r="AC123" s="96"/>
      <c r="AD123" s="96"/>
      <c r="AE123" s="96"/>
      <c r="AF123" s="96"/>
    </row>
    <row r="124" spans="1:32" ht="25.5">
      <c r="A124" s="19"/>
      <c r="B124" s="20">
        <v>61</v>
      </c>
      <c r="C124" s="113" t="s">
        <v>87</v>
      </c>
      <c r="D124" s="114"/>
      <c r="E124" s="114"/>
      <c r="F124" s="114"/>
      <c r="G124" s="114"/>
      <c r="H124" s="115"/>
      <c r="I124" s="115"/>
      <c r="J124" s="114"/>
      <c r="K124" s="114"/>
      <c r="L124" s="114"/>
      <c r="M124" s="96"/>
      <c r="N124" s="96"/>
      <c r="O124" s="96"/>
      <c r="P124" s="96"/>
      <c r="Q124" s="128"/>
      <c r="R124" s="96"/>
      <c r="S124" s="96"/>
      <c r="T124" s="96"/>
      <c r="U124" s="96"/>
      <c r="V124" s="130"/>
      <c r="W124" s="96"/>
      <c r="X124" s="96"/>
      <c r="Y124" s="96"/>
      <c r="Z124" s="96"/>
      <c r="AA124" s="128"/>
      <c r="AB124" s="96"/>
      <c r="AC124" s="96"/>
      <c r="AD124" s="96"/>
      <c r="AE124" s="96"/>
      <c r="AF124" s="96"/>
    </row>
    <row r="125" spans="1:32">
      <c r="A125" s="38"/>
      <c r="B125" s="43" t="s">
        <v>85</v>
      </c>
      <c r="C125" s="14" t="s">
        <v>86</v>
      </c>
      <c r="D125" s="84">
        <v>32700</v>
      </c>
      <c r="E125" s="89">
        <v>0</v>
      </c>
      <c r="F125" s="84">
        <v>55000</v>
      </c>
      <c r="G125" s="89">
        <v>0</v>
      </c>
      <c r="H125" s="84">
        <v>55000</v>
      </c>
      <c r="I125" s="89">
        <v>0</v>
      </c>
      <c r="J125" s="89">
        <v>0</v>
      </c>
      <c r="K125" s="89">
        <v>0</v>
      </c>
      <c r="L125" s="89">
        <f>SUM(J125:K125)</f>
        <v>0</v>
      </c>
      <c r="M125" s="158"/>
      <c r="N125" s="159"/>
      <c r="O125" s="96"/>
      <c r="P125" s="116"/>
      <c r="Q125" s="128"/>
      <c r="R125" s="96"/>
      <c r="S125" s="96"/>
      <c r="T125" s="96"/>
      <c r="U125" s="132"/>
      <c r="V125" s="128"/>
      <c r="W125" s="96"/>
      <c r="X125" s="96"/>
      <c r="Y125" s="96"/>
      <c r="Z125" s="96"/>
      <c r="AA125" s="128"/>
      <c r="AB125" s="96"/>
      <c r="AC125" s="96"/>
      <c r="AD125" s="96"/>
      <c r="AE125" s="96"/>
      <c r="AF125" s="96"/>
    </row>
    <row r="126" spans="1:32">
      <c r="A126" s="19" t="s">
        <v>13</v>
      </c>
      <c r="B126" s="47">
        <v>3.0000000000000001E-3</v>
      </c>
      <c r="C126" s="15" t="s">
        <v>52</v>
      </c>
      <c r="D126" s="182">
        <f t="shared" ref="D126:J126" si="39">SUM(D125)</f>
        <v>32700</v>
      </c>
      <c r="E126" s="99">
        <f t="shared" si="39"/>
        <v>0</v>
      </c>
      <c r="F126" s="182">
        <f t="shared" si="39"/>
        <v>55000</v>
      </c>
      <c r="G126" s="99">
        <f t="shared" si="39"/>
        <v>0</v>
      </c>
      <c r="H126" s="183">
        <f t="shared" si="39"/>
        <v>55000</v>
      </c>
      <c r="I126" s="99">
        <f t="shared" si="39"/>
        <v>0</v>
      </c>
      <c r="J126" s="99">
        <f t="shared" si="39"/>
        <v>0</v>
      </c>
      <c r="K126" s="99">
        <f t="shared" ref="K126" si="40">SUM(K125)</f>
        <v>0</v>
      </c>
      <c r="L126" s="99">
        <f>L125</f>
        <v>0</v>
      </c>
      <c r="M126" s="96"/>
      <c r="N126" s="96"/>
      <c r="O126" s="96"/>
      <c r="P126" s="96"/>
      <c r="Q126" s="128"/>
      <c r="R126" s="96"/>
      <c r="S126" s="96"/>
      <c r="T126" s="96"/>
      <c r="U126" s="96"/>
      <c r="V126" s="130"/>
      <c r="W126" s="96"/>
      <c r="X126" s="96"/>
      <c r="Y126" s="96"/>
      <c r="Z126" s="96"/>
      <c r="AA126" s="128"/>
      <c r="AB126" s="96"/>
      <c r="AC126" s="96"/>
      <c r="AD126" s="96"/>
      <c r="AE126" s="96"/>
      <c r="AF126" s="96"/>
    </row>
    <row r="127" spans="1:32">
      <c r="A127" s="19" t="s">
        <v>13</v>
      </c>
      <c r="B127" s="24">
        <v>4425</v>
      </c>
      <c r="C127" s="15" t="s">
        <v>4</v>
      </c>
      <c r="D127" s="90">
        <f t="shared" ref="D127:J127" si="41">D126</f>
        <v>32700</v>
      </c>
      <c r="E127" s="91">
        <f t="shared" si="41"/>
        <v>0</v>
      </c>
      <c r="F127" s="90">
        <f t="shared" si="41"/>
        <v>55000</v>
      </c>
      <c r="G127" s="91">
        <f t="shared" si="41"/>
        <v>0</v>
      </c>
      <c r="H127" s="90">
        <f t="shared" si="41"/>
        <v>55000</v>
      </c>
      <c r="I127" s="91">
        <f t="shared" si="41"/>
        <v>0</v>
      </c>
      <c r="J127" s="91">
        <f t="shared" si="41"/>
        <v>0</v>
      </c>
      <c r="K127" s="91">
        <f t="shared" ref="K127" si="42">K126</f>
        <v>0</v>
      </c>
      <c r="L127" s="91">
        <f>L126</f>
        <v>0</v>
      </c>
      <c r="M127" s="96"/>
      <c r="N127" s="96"/>
      <c r="O127" s="96"/>
      <c r="P127" s="96"/>
      <c r="Q127" s="128"/>
      <c r="R127" s="96"/>
      <c r="S127" s="96"/>
      <c r="T127" s="96"/>
      <c r="U127" s="96"/>
      <c r="V127" s="130"/>
      <c r="W127" s="96"/>
      <c r="X127" s="96"/>
      <c r="Y127" s="96"/>
      <c r="Z127" s="96"/>
      <c r="AA127" s="128"/>
      <c r="AB127" s="96"/>
      <c r="AC127" s="96"/>
      <c r="AD127" s="96"/>
      <c r="AE127" s="96"/>
      <c r="AF127" s="96"/>
    </row>
    <row r="128" spans="1:32">
      <c r="A128" s="19"/>
      <c r="B128" s="24"/>
      <c r="C128" s="15"/>
      <c r="D128" s="139"/>
      <c r="E128" s="140"/>
      <c r="F128" s="139"/>
      <c r="G128" s="140"/>
      <c r="H128" s="139"/>
      <c r="I128" s="140"/>
      <c r="J128" s="139"/>
      <c r="K128" s="140"/>
      <c r="L128" s="139"/>
      <c r="M128" s="96"/>
      <c r="N128" s="96"/>
      <c r="O128" s="96"/>
      <c r="P128" s="96"/>
      <c r="Q128" s="128"/>
      <c r="R128" s="96"/>
      <c r="S128" s="96"/>
      <c r="T128" s="96"/>
      <c r="U128" s="96"/>
      <c r="V128" s="130"/>
      <c r="W128" s="96"/>
      <c r="X128" s="96"/>
      <c r="Y128" s="96"/>
      <c r="Z128" s="96"/>
      <c r="AA128" s="128"/>
      <c r="AB128" s="96"/>
      <c r="AC128" s="96"/>
      <c r="AD128" s="96"/>
      <c r="AE128" s="96"/>
      <c r="AF128" s="96"/>
    </row>
    <row r="129" spans="1:42">
      <c r="A129" s="19" t="s">
        <v>15</v>
      </c>
      <c r="B129" s="24">
        <v>6425</v>
      </c>
      <c r="C129" s="10" t="s">
        <v>95</v>
      </c>
      <c r="D129" s="80"/>
      <c r="E129" s="80"/>
      <c r="F129" s="80"/>
      <c r="G129" s="80"/>
      <c r="H129" s="80"/>
      <c r="I129" s="80"/>
      <c r="J129" s="80"/>
      <c r="K129" s="80"/>
      <c r="L129" s="80"/>
      <c r="M129" s="141"/>
      <c r="N129" s="141"/>
      <c r="O129" s="141"/>
      <c r="P129" s="141"/>
      <c r="Q129" s="155"/>
      <c r="R129" s="141"/>
      <c r="S129" s="142"/>
      <c r="T129" s="142"/>
      <c r="U129" s="142"/>
      <c r="V129" s="156"/>
      <c r="W129" s="156"/>
      <c r="X129" s="156"/>
      <c r="Y129" s="156"/>
      <c r="Z129" s="156"/>
      <c r="AA129" s="157"/>
      <c r="AB129" s="157"/>
      <c r="AC129" s="157"/>
      <c r="AD129" s="157"/>
      <c r="AE129" s="157"/>
      <c r="AF129" s="157"/>
      <c r="AG129"/>
      <c r="AH129"/>
      <c r="AI129"/>
      <c r="AJ129"/>
      <c r="AK129"/>
      <c r="AL129"/>
      <c r="AM129"/>
      <c r="AN129"/>
      <c r="AO129"/>
      <c r="AP129"/>
    </row>
    <row r="130" spans="1:42">
      <c r="A130" s="19"/>
      <c r="B130" s="174">
        <v>0.108</v>
      </c>
      <c r="C130" s="10" t="s">
        <v>96</v>
      </c>
      <c r="D130" s="80"/>
      <c r="E130" s="80"/>
      <c r="F130" s="80"/>
      <c r="G130" s="80"/>
      <c r="H130" s="80"/>
      <c r="I130" s="80"/>
      <c r="J130" s="80"/>
      <c r="K130" s="80"/>
      <c r="L130" s="80"/>
      <c r="M130" s="141"/>
      <c r="N130" s="141"/>
      <c r="O130" s="141"/>
      <c r="P130" s="141"/>
      <c r="Q130" s="155"/>
      <c r="R130" s="141"/>
      <c r="S130" s="142"/>
      <c r="T130" s="142"/>
      <c r="U130" s="142"/>
      <c r="V130" s="156"/>
      <c r="W130" s="156"/>
      <c r="X130" s="156"/>
      <c r="Y130" s="156"/>
      <c r="Z130" s="156"/>
      <c r="AA130" s="157"/>
      <c r="AB130" s="157"/>
      <c r="AC130" s="157"/>
      <c r="AD130" s="157"/>
      <c r="AE130" s="157"/>
      <c r="AF130" s="157"/>
      <c r="AG130"/>
      <c r="AH130"/>
      <c r="AI130"/>
      <c r="AJ130"/>
      <c r="AK130"/>
      <c r="AL130"/>
      <c r="AM130"/>
      <c r="AN130"/>
      <c r="AO130"/>
      <c r="AP130"/>
    </row>
    <row r="131" spans="1:42" ht="25.5">
      <c r="A131" s="19"/>
      <c r="B131" s="173">
        <v>70</v>
      </c>
      <c r="C131" s="175" t="s">
        <v>98</v>
      </c>
      <c r="D131" s="165"/>
      <c r="E131" s="165"/>
      <c r="F131" s="165"/>
      <c r="G131" s="166"/>
      <c r="H131" s="165"/>
      <c r="I131" s="165"/>
      <c r="J131" s="165"/>
      <c r="K131" s="165"/>
      <c r="L131" s="165"/>
      <c r="M131" s="141"/>
      <c r="N131" s="141"/>
      <c r="O131" s="141"/>
      <c r="P131" s="141"/>
      <c r="Q131" s="155"/>
      <c r="R131" s="141"/>
      <c r="S131" s="142"/>
      <c r="T131" s="142"/>
      <c r="U131" s="142"/>
      <c r="V131" s="156"/>
      <c r="W131" s="156"/>
      <c r="X131" s="156"/>
      <c r="Y131" s="156"/>
      <c r="Z131" s="156"/>
      <c r="AA131" s="157"/>
      <c r="AB131" s="157"/>
      <c r="AC131" s="157"/>
      <c r="AD131" s="157"/>
      <c r="AE131" s="157"/>
      <c r="AF131" s="157"/>
      <c r="AG131"/>
      <c r="AH131"/>
      <c r="AI131"/>
      <c r="AJ131"/>
      <c r="AK131"/>
      <c r="AL131"/>
      <c r="AM131"/>
      <c r="AN131"/>
      <c r="AO131"/>
      <c r="AP131"/>
    </row>
    <row r="132" spans="1:42" ht="42" customHeight="1">
      <c r="A132" s="19"/>
      <c r="B132" s="173">
        <v>71</v>
      </c>
      <c r="C132" s="175" t="s">
        <v>104</v>
      </c>
      <c r="D132" s="165"/>
      <c r="E132" s="165"/>
      <c r="F132" s="165"/>
      <c r="G132" s="166"/>
      <c r="H132" s="165"/>
      <c r="I132" s="165"/>
      <c r="J132" s="165"/>
      <c r="K132" s="165"/>
      <c r="L132" s="165"/>
      <c r="M132" s="141"/>
      <c r="N132" s="141"/>
      <c r="O132" s="141"/>
      <c r="P132" s="141"/>
      <c r="Q132" s="155"/>
      <c r="R132" s="141"/>
      <c r="S132" s="142"/>
      <c r="T132" s="142"/>
      <c r="U132" s="142"/>
      <c r="V132" s="156"/>
      <c r="W132" s="156"/>
      <c r="X132" s="156"/>
      <c r="Y132" s="156"/>
      <c r="Z132" s="156"/>
      <c r="AA132" s="157"/>
      <c r="AB132" s="157"/>
      <c r="AC132" s="157"/>
      <c r="AD132" s="157"/>
      <c r="AE132" s="157"/>
      <c r="AF132" s="157"/>
      <c r="AG132"/>
      <c r="AH132"/>
      <c r="AI132"/>
      <c r="AJ132"/>
      <c r="AK132"/>
      <c r="AL132"/>
      <c r="AM132"/>
      <c r="AN132"/>
      <c r="AO132"/>
      <c r="AP132"/>
    </row>
    <row r="133" spans="1:42" ht="18.75" customHeight="1">
      <c r="A133" s="36"/>
      <c r="B133" s="49" t="s">
        <v>99</v>
      </c>
      <c r="C133" s="79" t="s">
        <v>97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84">
        <v>37500</v>
      </c>
      <c r="K133" s="89">
        <v>0</v>
      </c>
      <c r="L133" s="167">
        <f>SUM(J133:K133)</f>
        <v>37500</v>
      </c>
      <c r="M133" s="168"/>
      <c r="N133" s="191"/>
      <c r="O133" s="192"/>
      <c r="P133" s="193"/>
      <c r="Q133" s="168"/>
      <c r="R133" s="143"/>
      <c r="S133" s="143"/>
      <c r="T133" s="143"/>
      <c r="U133" s="143"/>
      <c r="V133" s="143"/>
      <c r="W133" s="147"/>
      <c r="X133" s="147"/>
      <c r="Y133" s="148"/>
      <c r="Z133" s="143"/>
      <c r="AA133" s="96"/>
      <c r="AB133" s="96"/>
      <c r="AC133" s="96"/>
      <c r="AD133" s="96"/>
      <c r="AE133" s="96"/>
      <c r="AF133" s="96"/>
      <c r="AG133" s="151"/>
      <c r="AH133"/>
      <c r="AI133"/>
      <c r="AJ133"/>
      <c r="AK133"/>
      <c r="AL133"/>
      <c r="AM133"/>
      <c r="AN133"/>
      <c r="AO133"/>
      <c r="AP133"/>
    </row>
    <row r="134" spans="1:42" ht="3.75" customHeight="1">
      <c r="A134" s="19"/>
      <c r="B134" s="24"/>
      <c r="C134" s="15"/>
      <c r="D134" s="76"/>
      <c r="E134" s="88"/>
      <c r="F134" s="88"/>
      <c r="G134" s="88"/>
      <c r="H134" s="88"/>
      <c r="I134" s="88"/>
      <c r="J134" s="88"/>
      <c r="K134" s="88"/>
      <c r="L134" s="76"/>
      <c r="M134" s="143"/>
      <c r="N134" s="143"/>
      <c r="O134" s="143"/>
      <c r="P134" s="143"/>
      <c r="Q134" s="144"/>
      <c r="R134" s="143"/>
      <c r="S134" s="143"/>
      <c r="T134" s="143"/>
      <c r="U134" s="143"/>
      <c r="V134" s="145"/>
      <c r="W134" s="143"/>
      <c r="X134" s="143"/>
      <c r="Y134" s="143"/>
      <c r="Z134" s="143"/>
      <c r="AA134" s="128"/>
      <c r="AB134" s="96"/>
      <c r="AC134" s="96"/>
      <c r="AD134" s="96"/>
      <c r="AE134" s="96"/>
      <c r="AF134" s="96"/>
    </row>
    <row r="135" spans="1:42" ht="42" customHeight="1">
      <c r="A135" s="19"/>
      <c r="B135" s="38">
        <v>72</v>
      </c>
      <c r="C135" s="14" t="s">
        <v>107</v>
      </c>
      <c r="D135" s="76"/>
      <c r="E135" s="88"/>
      <c r="F135" s="88"/>
      <c r="G135" s="88"/>
      <c r="H135" s="88"/>
      <c r="I135" s="88"/>
      <c r="J135" s="88"/>
      <c r="K135" s="88"/>
      <c r="L135" s="76"/>
      <c r="M135" s="143"/>
      <c r="N135" s="143"/>
      <c r="O135" s="143"/>
      <c r="P135" s="143"/>
      <c r="Q135" s="144"/>
      <c r="R135" s="143"/>
      <c r="S135" s="143"/>
      <c r="T135" s="143"/>
      <c r="U135" s="143"/>
      <c r="V135" s="145"/>
      <c r="W135" s="143"/>
      <c r="X135" s="143"/>
      <c r="Y135" s="143"/>
      <c r="Z135" s="143"/>
      <c r="AA135" s="128"/>
      <c r="AB135" s="96"/>
      <c r="AC135" s="96"/>
      <c r="AD135" s="96"/>
      <c r="AE135" s="96"/>
      <c r="AF135" s="96"/>
    </row>
    <row r="136" spans="1:42" ht="14.25" customHeight="1">
      <c r="A136" s="19"/>
      <c r="B136" s="38" t="s">
        <v>100</v>
      </c>
      <c r="C136" s="14" t="s">
        <v>97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4">
        <v>3500</v>
      </c>
      <c r="K136" s="89">
        <v>0</v>
      </c>
      <c r="L136" s="84">
        <f>SUM(J136:K136)</f>
        <v>3500</v>
      </c>
      <c r="M136" s="168"/>
      <c r="N136" s="191"/>
      <c r="O136" s="192"/>
      <c r="P136" s="193"/>
      <c r="Q136" s="193"/>
      <c r="R136" s="143"/>
      <c r="S136" s="143"/>
      <c r="T136" s="143"/>
      <c r="U136" s="143"/>
      <c r="V136" s="145"/>
      <c r="W136" s="147"/>
      <c r="X136" s="147"/>
      <c r="Y136" s="152"/>
      <c r="Z136" s="143"/>
      <c r="AA136" s="96"/>
      <c r="AB136" s="96"/>
      <c r="AC136" s="96"/>
      <c r="AD136" s="96"/>
      <c r="AE136" s="96"/>
      <c r="AF136" s="96"/>
    </row>
    <row r="137" spans="1:42">
      <c r="A137" s="19" t="s">
        <v>13</v>
      </c>
      <c r="B137" s="174">
        <v>0.108</v>
      </c>
      <c r="C137" s="10" t="s">
        <v>96</v>
      </c>
      <c r="D137" s="88">
        <f t="shared" ref="D137:E137" si="43">D136+D133</f>
        <v>0</v>
      </c>
      <c r="E137" s="88">
        <f t="shared" si="43"/>
        <v>0</v>
      </c>
      <c r="F137" s="88">
        <f>F136+F133</f>
        <v>0</v>
      </c>
      <c r="G137" s="88">
        <f t="shared" ref="G137:L137" si="44">G136+G133</f>
        <v>0</v>
      </c>
      <c r="H137" s="88">
        <f t="shared" si="44"/>
        <v>0</v>
      </c>
      <c r="I137" s="88">
        <f t="shared" si="44"/>
        <v>0</v>
      </c>
      <c r="J137" s="76">
        <f t="shared" si="44"/>
        <v>41000</v>
      </c>
      <c r="K137" s="88">
        <f t="shared" si="44"/>
        <v>0</v>
      </c>
      <c r="L137" s="76">
        <f t="shared" si="44"/>
        <v>41000</v>
      </c>
      <c r="M137" s="143"/>
      <c r="N137" s="143"/>
      <c r="O137" s="143"/>
      <c r="P137" s="143"/>
      <c r="Q137" s="144"/>
      <c r="R137" s="143"/>
      <c r="S137" s="143"/>
      <c r="T137" s="143"/>
      <c r="U137" s="143"/>
      <c r="V137" s="145"/>
      <c r="W137" s="143"/>
      <c r="X137" s="143"/>
      <c r="Y137" s="143"/>
      <c r="Z137" s="143"/>
      <c r="AA137" s="128"/>
      <c r="AB137" s="96"/>
      <c r="AC137" s="96"/>
      <c r="AD137" s="96"/>
      <c r="AE137" s="96"/>
      <c r="AF137" s="96"/>
    </row>
    <row r="138" spans="1:42">
      <c r="A138" s="19" t="s">
        <v>13</v>
      </c>
      <c r="B138" s="24">
        <v>6425</v>
      </c>
      <c r="C138" s="10" t="s">
        <v>95</v>
      </c>
      <c r="D138" s="91">
        <f t="shared" ref="D138:E138" si="45">D137</f>
        <v>0</v>
      </c>
      <c r="E138" s="91">
        <f t="shared" si="45"/>
        <v>0</v>
      </c>
      <c r="F138" s="91">
        <f>F137</f>
        <v>0</v>
      </c>
      <c r="G138" s="91">
        <f t="shared" ref="G138:L138" si="46">G137</f>
        <v>0</v>
      </c>
      <c r="H138" s="91">
        <f t="shared" si="46"/>
        <v>0</v>
      </c>
      <c r="I138" s="91">
        <f t="shared" si="46"/>
        <v>0</v>
      </c>
      <c r="J138" s="90">
        <f t="shared" si="46"/>
        <v>41000</v>
      </c>
      <c r="K138" s="91">
        <f t="shared" si="46"/>
        <v>0</v>
      </c>
      <c r="L138" s="90">
        <f t="shared" si="46"/>
        <v>41000</v>
      </c>
      <c r="M138" s="143"/>
      <c r="N138" s="143"/>
      <c r="O138" s="143"/>
      <c r="P138" s="143"/>
      <c r="Q138" s="144"/>
      <c r="R138" s="143"/>
      <c r="S138" s="143"/>
      <c r="T138" s="143"/>
      <c r="U138" s="143"/>
      <c r="V138" s="145"/>
      <c r="W138" s="143"/>
      <c r="X138" s="143"/>
      <c r="Y138" s="143"/>
      <c r="Z138" s="143"/>
      <c r="AA138" s="128"/>
      <c r="AB138" s="96"/>
      <c r="AC138" s="96"/>
      <c r="AD138" s="96"/>
      <c r="AE138" s="96"/>
      <c r="AF138" s="96"/>
    </row>
    <row r="139" spans="1:42">
      <c r="A139" s="37" t="s">
        <v>13</v>
      </c>
      <c r="B139" s="50"/>
      <c r="C139" s="25" t="s">
        <v>68</v>
      </c>
      <c r="D139" s="90">
        <f t="shared" ref="D139:E139" si="47">D127</f>
        <v>32700</v>
      </c>
      <c r="E139" s="91">
        <f t="shared" si="47"/>
        <v>0</v>
      </c>
      <c r="F139" s="90">
        <f t="shared" ref="F139:J139" si="48">F127+F138</f>
        <v>55000</v>
      </c>
      <c r="G139" s="91">
        <f t="shared" si="48"/>
        <v>0</v>
      </c>
      <c r="H139" s="90">
        <f t="shared" si="48"/>
        <v>55000</v>
      </c>
      <c r="I139" s="91">
        <f t="shared" si="48"/>
        <v>0</v>
      </c>
      <c r="J139" s="90">
        <f t="shared" si="48"/>
        <v>41000</v>
      </c>
      <c r="K139" s="91">
        <f>K127+K138</f>
        <v>0</v>
      </c>
      <c r="L139" s="90">
        <f>L127+L138</f>
        <v>41000</v>
      </c>
      <c r="M139" s="96"/>
      <c r="N139" s="96"/>
      <c r="O139" s="96"/>
      <c r="P139" s="96"/>
      <c r="Q139" s="128"/>
      <c r="R139" s="96"/>
      <c r="S139" s="96"/>
      <c r="T139" s="96"/>
      <c r="U139" s="96"/>
      <c r="V139" s="130"/>
      <c r="W139" s="96"/>
      <c r="X139" s="96"/>
      <c r="Y139" s="96"/>
      <c r="Z139" s="96"/>
      <c r="AA139" s="128"/>
      <c r="AB139" s="96"/>
      <c r="AC139" s="96"/>
      <c r="AD139" s="96"/>
      <c r="AE139" s="96"/>
      <c r="AF139" s="96"/>
    </row>
    <row r="140" spans="1:42">
      <c r="A140" s="36" t="s">
        <v>13</v>
      </c>
      <c r="B140" s="49"/>
      <c r="C140" s="16" t="s">
        <v>6</v>
      </c>
      <c r="D140" s="92">
        <f t="shared" ref="D140:L140" si="49">D139+D119</f>
        <v>55811</v>
      </c>
      <c r="E140" s="92">
        <f t="shared" si="49"/>
        <v>86509</v>
      </c>
      <c r="F140" s="92">
        <f t="shared" si="49"/>
        <v>68200</v>
      </c>
      <c r="G140" s="92">
        <f t="shared" si="49"/>
        <v>97020</v>
      </c>
      <c r="H140" s="92">
        <f t="shared" si="49"/>
        <v>68200</v>
      </c>
      <c r="I140" s="92">
        <f t="shared" si="49"/>
        <v>97020</v>
      </c>
      <c r="J140" s="90">
        <f t="shared" si="49"/>
        <v>60450</v>
      </c>
      <c r="K140" s="92">
        <f t="shared" si="49"/>
        <v>99699</v>
      </c>
      <c r="L140" s="92">
        <f t="shared" si="49"/>
        <v>160149</v>
      </c>
      <c r="M140" s="96"/>
      <c r="N140" s="96"/>
      <c r="O140" s="96"/>
      <c r="P140" s="96"/>
      <c r="Q140" s="128"/>
      <c r="R140" s="96"/>
      <c r="S140" s="96"/>
      <c r="T140" s="96"/>
      <c r="U140" s="96"/>
      <c r="V140" s="130"/>
      <c r="W140" s="96"/>
      <c r="X140" s="96"/>
      <c r="Y140" s="96"/>
      <c r="Z140" s="96"/>
      <c r="AA140" s="128"/>
      <c r="AB140" s="96"/>
      <c r="AC140" s="96"/>
      <c r="AD140" s="96"/>
      <c r="AE140" s="96"/>
      <c r="AF140" s="96"/>
    </row>
    <row r="141" spans="1:42">
      <c r="A141" s="93"/>
      <c r="B141" s="188"/>
      <c r="C141" s="33"/>
      <c r="D141" s="189"/>
      <c r="E141" s="189"/>
      <c r="F141" s="189"/>
      <c r="G141" s="189"/>
      <c r="H141" s="189"/>
      <c r="I141" s="189"/>
      <c r="J141" s="189"/>
      <c r="K141" s="189"/>
      <c r="L141" s="189"/>
      <c r="M141" s="96"/>
      <c r="N141" s="96"/>
      <c r="O141" s="96"/>
      <c r="P141" s="96"/>
      <c r="Q141" s="128"/>
      <c r="R141" s="96"/>
      <c r="S141" s="96"/>
      <c r="T141" s="96"/>
      <c r="U141" s="96"/>
      <c r="V141" s="130"/>
      <c r="W141" s="96"/>
      <c r="X141" s="96"/>
      <c r="Y141" s="96"/>
      <c r="Z141" s="96"/>
      <c r="AA141" s="128"/>
      <c r="AB141" s="96"/>
      <c r="AC141" s="96"/>
      <c r="AD141" s="96"/>
      <c r="AE141" s="96"/>
      <c r="AF141" s="96"/>
    </row>
    <row r="142" spans="1:42">
      <c r="A142" s="19"/>
      <c r="B142" s="38"/>
      <c r="C142" s="15"/>
      <c r="D142" s="52"/>
      <c r="E142" s="52"/>
      <c r="F142" s="52"/>
      <c r="G142" s="52"/>
      <c r="H142" s="52"/>
      <c r="I142" s="52"/>
      <c r="J142" s="52"/>
      <c r="K142" s="52"/>
      <c r="L142" s="52"/>
      <c r="M142" s="96"/>
      <c r="N142" s="96"/>
      <c r="O142" s="96"/>
      <c r="P142" s="96"/>
      <c r="Q142" s="128"/>
      <c r="R142" s="96"/>
      <c r="S142" s="96"/>
      <c r="T142" s="96"/>
      <c r="U142" s="96"/>
      <c r="V142" s="128"/>
      <c r="W142" s="168"/>
      <c r="X142" s="168"/>
      <c r="Y142" s="168"/>
      <c r="Z142" s="168"/>
      <c r="AA142" s="169"/>
      <c r="AB142" s="168"/>
      <c r="AC142" s="168"/>
      <c r="AD142" s="168"/>
      <c r="AE142" s="168"/>
      <c r="AF142" s="168"/>
    </row>
    <row r="143" spans="1:42">
      <c r="A143" s="19"/>
      <c r="B143" s="38"/>
      <c r="C143" s="15"/>
      <c r="D143" s="52"/>
      <c r="E143" s="52"/>
      <c r="F143" s="52"/>
      <c r="G143" s="52"/>
      <c r="H143" s="52"/>
      <c r="I143" s="52"/>
      <c r="J143" s="52"/>
      <c r="K143" s="52"/>
      <c r="L143" s="52"/>
      <c r="M143" s="96"/>
      <c r="N143" s="96"/>
      <c r="O143" s="96"/>
      <c r="P143" s="96"/>
      <c r="Q143" s="128"/>
      <c r="R143" s="96"/>
      <c r="S143" s="96"/>
      <c r="T143" s="96"/>
      <c r="U143" s="96"/>
      <c r="V143" s="128"/>
      <c r="W143" s="96"/>
      <c r="X143" s="96"/>
      <c r="Y143" s="96"/>
      <c r="Z143" s="96"/>
      <c r="AA143" s="128"/>
      <c r="AB143" s="96"/>
      <c r="AC143" s="96"/>
      <c r="AD143" s="96"/>
      <c r="AE143" s="96"/>
      <c r="AF143" s="96"/>
    </row>
    <row r="144" spans="1:42">
      <c r="A144" s="19"/>
      <c r="B144" s="38"/>
      <c r="C144" s="15"/>
      <c r="D144" s="52"/>
      <c r="E144" s="52"/>
      <c r="F144" s="52"/>
      <c r="G144" s="52"/>
      <c r="H144" s="52"/>
      <c r="I144" s="52"/>
      <c r="J144" s="52"/>
      <c r="K144" s="52"/>
      <c r="L144" s="52"/>
      <c r="M144" s="96"/>
      <c r="N144" s="96"/>
      <c r="O144" s="96"/>
      <c r="P144" s="96"/>
      <c r="Q144" s="128"/>
      <c r="R144" s="96"/>
      <c r="S144" s="96"/>
      <c r="T144" s="96"/>
      <c r="U144" s="96"/>
      <c r="V144" s="128"/>
      <c r="W144" s="96"/>
      <c r="X144" s="96"/>
      <c r="Y144" s="96"/>
      <c r="Z144" s="96"/>
      <c r="AA144" s="128"/>
      <c r="AB144" s="96"/>
      <c r="AC144" s="96"/>
      <c r="AD144" s="96"/>
      <c r="AE144" s="96"/>
      <c r="AF144" s="96"/>
    </row>
    <row r="145" spans="1:32">
      <c r="A145" s="19"/>
      <c r="B145" s="38"/>
      <c r="C145" s="15"/>
      <c r="D145" s="52"/>
      <c r="E145" s="52"/>
      <c r="F145" s="52"/>
      <c r="G145" s="52"/>
      <c r="H145" s="52"/>
      <c r="I145" s="52"/>
      <c r="J145" s="52"/>
      <c r="K145" s="52"/>
      <c r="L145" s="52"/>
      <c r="M145" s="96"/>
      <c r="N145" s="96"/>
      <c r="O145" s="96"/>
      <c r="P145" s="96"/>
      <c r="Q145" s="128"/>
      <c r="R145" s="96"/>
      <c r="S145" s="96"/>
      <c r="T145" s="96"/>
      <c r="U145" s="96"/>
      <c r="V145" s="128"/>
      <c r="W145" s="96"/>
      <c r="X145" s="96"/>
      <c r="Y145" s="96"/>
      <c r="Z145" s="96"/>
      <c r="AA145" s="128"/>
      <c r="AB145" s="96"/>
      <c r="AC145" s="96"/>
      <c r="AD145" s="96"/>
      <c r="AE145" s="96"/>
      <c r="AF145" s="96"/>
    </row>
    <row r="146" spans="1:32">
      <c r="D146" s="73"/>
      <c r="E146" s="73"/>
      <c r="F146" s="73"/>
      <c r="G146" s="73"/>
      <c r="H146" s="73"/>
      <c r="I146" s="73"/>
      <c r="M146" s="96"/>
      <c r="N146" s="96"/>
      <c r="O146" s="96"/>
      <c r="P146" s="96"/>
      <c r="Q146" s="128"/>
      <c r="R146" s="96"/>
      <c r="S146" s="96"/>
      <c r="T146" s="96"/>
      <c r="U146" s="96"/>
      <c r="V146" s="128"/>
      <c r="W146" s="96"/>
      <c r="X146" s="96"/>
      <c r="Y146" s="96"/>
      <c r="Z146" s="96"/>
      <c r="AA146" s="128"/>
      <c r="AB146" s="96"/>
      <c r="AC146" s="96"/>
      <c r="AD146" s="96"/>
      <c r="AE146" s="96"/>
      <c r="AF146" s="96"/>
    </row>
    <row r="147" spans="1:32">
      <c r="D147" s="74"/>
      <c r="E147" s="74"/>
      <c r="F147" s="74"/>
      <c r="G147" s="74"/>
      <c r="H147" s="74"/>
      <c r="I147" s="74"/>
      <c r="M147" s="96"/>
      <c r="N147" s="96"/>
      <c r="O147" s="96"/>
      <c r="P147" s="96"/>
      <c r="Q147" s="128"/>
      <c r="R147" s="96"/>
      <c r="S147" s="96"/>
      <c r="T147" s="96"/>
      <c r="U147" s="96"/>
      <c r="V147" s="128"/>
      <c r="W147" s="96"/>
      <c r="X147" s="96"/>
      <c r="Y147" s="96"/>
      <c r="Z147" s="96"/>
      <c r="AA147" s="128"/>
      <c r="AB147" s="96"/>
      <c r="AC147" s="96"/>
      <c r="AD147" s="96"/>
      <c r="AE147" s="96"/>
      <c r="AF147" s="96"/>
    </row>
    <row r="148" spans="1:32">
      <c r="C148" s="22"/>
      <c r="D148" s="98"/>
      <c r="E148" s="74"/>
      <c r="F148" s="74"/>
      <c r="G148" s="74"/>
      <c r="H148" s="74"/>
      <c r="I148" s="74"/>
      <c r="M148" s="96"/>
      <c r="N148" s="96"/>
      <c r="O148" s="96"/>
      <c r="P148" s="96"/>
      <c r="Q148" s="128"/>
      <c r="R148" s="96"/>
      <c r="S148" s="96"/>
      <c r="T148" s="96"/>
      <c r="U148" s="96"/>
      <c r="V148" s="128"/>
      <c r="W148" s="96"/>
      <c r="X148" s="96"/>
      <c r="Y148" s="96"/>
      <c r="Z148" s="96"/>
      <c r="AA148" s="128"/>
      <c r="AB148" s="96"/>
      <c r="AC148" s="96"/>
      <c r="AD148" s="96"/>
      <c r="AE148" s="96"/>
      <c r="AF148" s="96"/>
    </row>
    <row r="149" spans="1:32">
      <c r="C149" s="22"/>
      <c r="F149" s="60"/>
      <c r="G149" s="60"/>
      <c r="M149" s="96"/>
      <c r="N149" s="96"/>
      <c r="O149" s="96"/>
      <c r="P149" s="96"/>
      <c r="Q149" s="128"/>
      <c r="R149" s="96"/>
      <c r="S149" s="96"/>
      <c r="T149" s="96"/>
      <c r="U149" s="96"/>
      <c r="V149" s="128"/>
      <c r="W149" s="96"/>
      <c r="X149" s="96"/>
      <c r="Y149" s="96"/>
      <c r="Z149" s="96"/>
      <c r="AA149" s="128"/>
      <c r="AB149" s="96"/>
      <c r="AC149" s="96"/>
      <c r="AD149" s="96"/>
      <c r="AE149" s="96"/>
      <c r="AF149" s="96"/>
    </row>
    <row r="150" spans="1:32">
      <c r="C150" s="22"/>
      <c r="F150" s="60"/>
      <c r="G150" s="60"/>
      <c r="M150" s="96"/>
      <c r="N150" s="96"/>
      <c r="O150" s="96"/>
      <c r="P150" s="96"/>
      <c r="Q150" s="128"/>
      <c r="R150" s="96"/>
      <c r="S150" s="96"/>
      <c r="T150" s="96"/>
      <c r="U150" s="96"/>
      <c r="V150" s="128"/>
      <c r="W150" s="96"/>
      <c r="X150" s="96"/>
      <c r="Y150" s="96"/>
      <c r="Z150" s="96"/>
      <c r="AA150" s="128"/>
      <c r="AB150" s="96"/>
      <c r="AC150" s="96"/>
      <c r="AD150" s="96"/>
      <c r="AE150" s="96"/>
      <c r="AF150" s="96"/>
    </row>
    <row r="151" spans="1:32">
      <c r="C151" s="22"/>
      <c r="F151" s="60"/>
      <c r="G151" s="60"/>
      <c r="M151" s="96"/>
      <c r="N151" s="96"/>
      <c r="O151" s="96"/>
      <c r="P151" s="96"/>
      <c r="Q151" s="128"/>
      <c r="R151" s="96"/>
      <c r="S151" s="96"/>
      <c r="T151" s="96"/>
      <c r="U151" s="96"/>
      <c r="V151" s="128"/>
      <c r="W151" s="96"/>
      <c r="X151" s="96"/>
      <c r="Y151" s="96"/>
      <c r="Z151" s="96"/>
      <c r="AA151" s="128"/>
      <c r="AB151" s="96"/>
      <c r="AC151" s="96"/>
      <c r="AD151" s="96"/>
      <c r="AE151" s="96"/>
      <c r="AF151" s="96"/>
    </row>
    <row r="152" spans="1:32">
      <c r="C152" s="22"/>
      <c r="F152" s="60"/>
      <c r="G152" s="60"/>
      <c r="M152" s="96"/>
      <c r="N152" s="96"/>
      <c r="O152" s="96"/>
      <c r="P152" s="96"/>
      <c r="Q152" s="128"/>
      <c r="R152" s="96"/>
      <c r="S152" s="96"/>
      <c r="T152" s="96"/>
      <c r="U152" s="96"/>
      <c r="V152" s="128"/>
      <c r="W152" s="96"/>
      <c r="X152" s="96"/>
      <c r="Y152" s="96"/>
      <c r="Z152" s="96"/>
      <c r="AA152" s="128"/>
      <c r="AB152" s="96"/>
      <c r="AC152" s="96"/>
      <c r="AD152" s="96"/>
      <c r="AE152" s="96"/>
      <c r="AF152" s="96"/>
    </row>
    <row r="153" spans="1:32">
      <c r="C153" s="22"/>
      <c r="F153" s="60"/>
      <c r="G153" s="60"/>
      <c r="M153" s="96"/>
      <c r="N153" s="96"/>
      <c r="O153" s="96"/>
      <c r="P153" s="96"/>
      <c r="Q153" s="128"/>
      <c r="R153" s="96"/>
      <c r="S153" s="96"/>
      <c r="T153" s="96"/>
      <c r="U153" s="96"/>
      <c r="V153" s="128"/>
      <c r="W153" s="96"/>
      <c r="X153" s="96"/>
      <c r="Y153" s="96"/>
      <c r="Z153" s="96"/>
      <c r="AA153" s="128"/>
      <c r="AB153" s="96"/>
      <c r="AC153" s="96"/>
      <c r="AD153" s="96"/>
      <c r="AE153" s="96"/>
      <c r="AF153" s="96"/>
    </row>
    <row r="154" spans="1:32">
      <c r="C154" s="22"/>
      <c r="F154" s="60"/>
      <c r="G154" s="60"/>
      <c r="M154" s="96"/>
      <c r="N154" s="96"/>
      <c r="O154" s="96"/>
      <c r="P154" s="96"/>
      <c r="Q154" s="128"/>
      <c r="R154" s="96"/>
      <c r="S154" s="96"/>
      <c r="T154" s="96"/>
      <c r="U154" s="96"/>
      <c r="V154" s="128"/>
      <c r="W154" s="96"/>
      <c r="X154" s="96"/>
      <c r="Y154" s="96"/>
      <c r="Z154" s="96"/>
      <c r="AA154" s="128"/>
      <c r="AB154" s="96"/>
      <c r="AC154" s="96"/>
      <c r="AD154" s="96"/>
      <c r="AE154" s="96"/>
      <c r="AF154" s="96"/>
    </row>
    <row r="155" spans="1:32">
      <c r="M155" s="96"/>
      <c r="N155" s="96"/>
      <c r="O155" s="96"/>
      <c r="P155" s="96"/>
      <c r="Q155" s="128"/>
      <c r="R155" s="96"/>
      <c r="S155" s="96"/>
      <c r="T155" s="96"/>
      <c r="U155" s="96"/>
      <c r="V155" s="128"/>
      <c r="W155" s="96"/>
      <c r="X155" s="96"/>
      <c r="Y155" s="96"/>
      <c r="Z155" s="96"/>
      <c r="AA155" s="128"/>
      <c r="AB155" s="96"/>
      <c r="AC155" s="96"/>
      <c r="AD155" s="96"/>
      <c r="AE155" s="96"/>
      <c r="AF155" s="96"/>
    </row>
  </sheetData>
  <autoFilter ref="A15:AF141">
    <filterColumn colId="14"/>
    <filterColumn colId="15"/>
  </autoFilter>
  <mergeCells count="14">
    <mergeCell ref="M13:V13"/>
    <mergeCell ref="W13:AF13"/>
    <mergeCell ref="M14:Q14"/>
    <mergeCell ref="R14:V14"/>
    <mergeCell ref="W14:AA14"/>
    <mergeCell ref="AB14:AF14"/>
    <mergeCell ref="F13:G13"/>
    <mergeCell ref="H13:I13"/>
    <mergeCell ref="J13:L13"/>
    <mergeCell ref="D13:E13"/>
    <mergeCell ref="D14:E14"/>
    <mergeCell ref="F14:G14"/>
    <mergeCell ref="H14:I14"/>
    <mergeCell ref="J14:L1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39" fitToHeight="6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dem4</vt:lpstr>
      <vt:lpstr>'dem4'!coop</vt:lpstr>
      <vt:lpstr>'dem4'!coopcap</vt:lpstr>
      <vt:lpstr>'dem4'!cooperation</vt:lpstr>
      <vt:lpstr>'dem4'!np</vt:lpstr>
      <vt:lpstr>'dem4'!Print_Area</vt:lpstr>
      <vt:lpstr>'dem4'!Print_Titles</vt:lpstr>
      <vt:lpstr>'dem4'!revise</vt:lpstr>
      <vt:lpstr>'dem4'!summary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2015-07-21T12:40:22Z</cp:lastPrinted>
  <dcterms:created xsi:type="dcterms:W3CDTF">2004-06-02T16:07:31Z</dcterms:created>
  <dcterms:modified xsi:type="dcterms:W3CDTF">2015-07-29T06:12:20Z</dcterms:modified>
</cp:coreProperties>
</file>