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95" yWindow="-285" windowWidth="6180" windowHeight="7320"/>
  </bookViews>
  <sheets>
    <sheet name="dem15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'dem15'!$A$15:$L$200</definedName>
    <definedName name="_rec1">#REF!</definedName>
    <definedName name="_Regression_Int" localSheetId="0" hidden="1">1</definedName>
    <definedName name="ahcap">#REF!</definedName>
    <definedName name="are" localSheetId="0">'dem15'!#REF!</definedName>
    <definedName name="arerec" localSheetId="0">'dem15'!#REF!</definedName>
    <definedName name="censusrec">#REF!</definedName>
    <definedName name="ch" localSheetId="0">'dem15'!$D$161:$L$161</definedName>
    <definedName name="charged">#REF!</definedName>
    <definedName name="chCap" localSheetId="0">'dem15'!$D$183:$L$183</definedName>
    <definedName name="chrec" localSheetId="0">'dem15'!#REF!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rtirec" localSheetId="0">'dem15'!#REF!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np">#REF!</definedName>
    <definedName name="Nutrition">#REF!</definedName>
    <definedName name="oap" localSheetId="0">'dem15'!$D$172:$L$172</definedName>
    <definedName name="oapCap" localSheetId="0">'dem15'!$D$191:$L$191</definedName>
    <definedName name="oges">#REF!</definedName>
    <definedName name="pension">#REF!</definedName>
    <definedName name="_xlnm.Print_Area" localSheetId="0">'dem15'!$A$1:$L$200</definedName>
    <definedName name="_xlnm.Print_Titles" localSheetId="0">'dem15'!$12:$15</definedName>
    <definedName name="pw">#REF!</definedName>
    <definedName name="pwcap">#REF!</definedName>
    <definedName name="rec">#REF!</definedName>
    <definedName name="reform">#REF!</definedName>
    <definedName name="revise" localSheetId="0">'dem15'!#REF!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'dem15'!#REF!</definedName>
    <definedName name="swc">#REF!</definedName>
    <definedName name="tax">#REF!</definedName>
    <definedName name="udhd">#REF!</definedName>
    <definedName name="urbancap">#REF!</definedName>
    <definedName name="voted" localSheetId="0">'dem15'!$E$10:$G$10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'dem15'!$A$1:$L$193</definedName>
    <definedName name="Z_239EE218_578E_4317_BEED_14D5D7089E27_.wvu.PrintArea" localSheetId="0" hidden="1">'dem15'!$A$1:$L$190</definedName>
    <definedName name="Z_239EE218_578E_4317_BEED_14D5D7089E27_.wvu.PrintTitles" localSheetId="0" hidden="1">'dem15'!$12:$15</definedName>
    <definedName name="Z_302A3EA3_AE96_11D5_A646_0050BA3D7AFD_.wvu.FilterData" localSheetId="0" hidden="1">'dem15'!$A$1:$L$193</definedName>
    <definedName name="Z_302A3EA3_AE96_11D5_A646_0050BA3D7AFD_.wvu.PrintArea" localSheetId="0" hidden="1">'dem15'!$A$1:$L$190</definedName>
    <definedName name="Z_302A3EA3_AE96_11D5_A646_0050BA3D7AFD_.wvu.PrintTitles" localSheetId="0" hidden="1">'dem15'!$12:$15</definedName>
    <definedName name="Z_36DBA021_0ECB_11D4_8064_004005726899_.wvu.FilterData" localSheetId="0" hidden="1">'dem15'!$C$17:$C$60</definedName>
    <definedName name="Z_36DBA021_0ECB_11D4_8064_004005726899_.wvu.PrintArea" localSheetId="0" hidden="1">'dem15'!$A$1:$L$189</definedName>
    <definedName name="Z_36DBA021_0ECB_11D4_8064_004005726899_.wvu.PrintTitles" localSheetId="0" hidden="1">'dem15'!$12:$15</definedName>
    <definedName name="Z_93EBE921_AE91_11D5_8685_004005726899_.wvu.FilterData" localSheetId="0" hidden="1">'dem15'!$C$17:$C$60</definedName>
    <definedName name="Z_93EBE921_AE91_11D5_8685_004005726899_.wvu.PrintArea" localSheetId="0" hidden="1">'dem15'!$A$1:$L$189</definedName>
    <definedName name="Z_93EBE921_AE91_11D5_8685_004005726899_.wvu.PrintTitles" localSheetId="0" hidden="1">'dem15'!$12:$15</definedName>
    <definedName name="Z_94DA79C1_0FDE_11D5_9579_000021DAEEA2_.wvu.FilterData" localSheetId="0" hidden="1">'dem15'!$C$17:$C$60</definedName>
    <definedName name="Z_94DA79C1_0FDE_11D5_9579_000021DAEEA2_.wvu.PrintArea" localSheetId="0" hidden="1">'dem15'!$A$1:$L$189</definedName>
    <definedName name="Z_94DA79C1_0FDE_11D5_9579_000021DAEEA2_.wvu.PrintTitles" localSheetId="0" hidden="1">'dem15'!$12:$15</definedName>
    <definedName name="Z_B4CB098C_161F_11D5_8064_004005726899_.wvu.FilterData" localSheetId="0" hidden="1">'dem15'!$C$17:$C$60</definedName>
    <definedName name="Z_C868F8C3_16D7_11D5_A68D_81D6213F5331_.wvu.FilterData" localSheetId="0" hidden="1">'dem15'!$C$17:$C$60</definedName>
    <definedName name="Z_C868F8C3_16D7_11D5_A68D_81D6213F5331_.wvu.PrintArea" localSheetId="0" hidden="1">'dem15'!$A$1:$L$189</definedName>
    <definedName name="Z_C868F8C3_16D7_11D5_A68D_81D6213F5331_.wvu.PrintTitles" localSheetId="0" hidden="1">'dem15'!$12:$15</definedName>
    <definedName name="Z_E5DF37BD_125C_11D5_8DC4_D0F5D88B3549_.wvu.FilterData" localSheetId="0" hidden="1">'dem15'!$C$17:$C$60</definedName>
    <definedName name="Z_E5DF37BD_125C_11D5_8DC4_D0F5D88B3549_.wvu.PrintArea" localSheetId="0" hidden="1">'dem15'!$A$1:$L$189</definedName>
    <definedName name="Z_E5DF37BD_125C_11D5_8DC4_D0F5D88B3549_.wvu.PrintTitles" localSheetId="0" hidden="1">'dem15'!$12:$15</definedName>
    <definedName name="Z_F8ADACC1_164E_11D6_B603_000021DAEEA2_.wvu.FilterData" localSheetId="0" hidden="1">'dem15'!$C$17:$C$60</definedName>
    <definedName name="Z_F8ADACC1_164E_11D6_B603_000021DAEEA2_.wvu.PrintArea" localSheetId="0" hidden="1">'dem15'!$A$1:$L$189</definedName>
    <definedName name="Z_F8ADACC1_164E_11D6_B603_000021DAEEA2_.wvu.PrintTitles" localSheetId="0" hidden="1">'dem15'!$12:$15</definedName>
  </definedNames>
  <calcPr calcId="125725"/>
</workbook>
</file>

<file path=xl/calcChain.xml><?xml version="1.0" encoding="utf-8"?>
<calcChain xmlns="http://schemas.openxmlformats.org/spreadsheetml/2006/main">
  <c r="E30" i="4"/>
  <c r="F30"/>
  <c r="G30"/>
  <c r="H30"/>
  <c r="I30"/>
  <c r="J30"/>
  <c r="D30"/>
  <c r="L29"/>
  <c r="L188" l="1"/>
  <c r="L180"/>
  <c r="L179"/>
  <c r="L168"/>
  <c r="L167"/>
  <c r="L157"/>
  <c r="L152"/>
  <c r="L146"/>
  <c r="L142"/>
  <c r="L141"/>
  <c r="L140"/>
  <c r="L139"/>
  <c r="L135"/>
  <c r="L134"/>
  <c r="L133"/>
  <c r="L129"/>
  <c r="L128"/>
  <c r="L127"/>
  <c r="L126"/>
  <c r="L125"/>
  <c r="L124"/>
  <c r="L123"/>
  <c r="L122"/>
  <c r="L118"/>
  <c r="L117"/>
  <c r="L116"/>
  <c r="L115"/>
  <c r="L109"/>
  <c r="L108"/>
  <c r="L104"/>
  <c r="L103"/>
  <c r="L96"/>
  <c r="L85"/>
  <c r="L84"/>
  <c r="L83"/>
  <c r="L79"/>
  <c r="L78"/>
  <c r="L77"/>
  <c r="L73"/>
  <c r="L72"/>
  <c r="L71"/>
  <c r="L67"/>
  <c r="L66"/>
  <c r="L65"/>
  <c r="L89"/>
  <c r="L57"/>
  <c r="L56"/>
  <c r="L55"/>
  <c r="L54"/>
  <c r="L50"/>
  <c r="L49"/>
  <c r="L48"/>
  <c r="L47"/>
  <c r="L43"/>
  <c r="L42"/>
  <c r="L41"/>
  <c r="L40"/>
  <c r="L36"/>
  <c r="L35"/>
  <c r="L34"/>
  <c r="L33"/>
  <c r="L28"/>
  <c r="L27"/>
  <c r="L26"/>
  <c r="L25"/>
  <c r="L24"/>
  <c r="L23"/>
  <c r="L158" l="1"/>
  <c r="L159" s="1"/>
  <c r="L153"/>
  <c r="L147"/>
  <c r="E119"/>
  <c r="F119"/>
  <c r="G119"/>
  <c r="H119"/>
  <c r="I119"/>
  <c r="J119"/>
  <c r="K119"/>
  <c r="D119"/>
  <c r="K22"/>
  <c r="K30" s="1"/>
  <c r="K189"/>
  <c r="K190" s="1"/>
  <c r="K191" s="1"/>
  <c r="K181"/>
  <c r="K182" s="1"/>
  <c r="K183" s="1"/>
  <c r="K169"/>
  <c r="K170" s="1"/>
  <c r="K171" s="1"/>
  <c r="K172" s="1"/>
  <c r="K158"/>
  <c r="K159" s="1"/>
  <c r="K153"/>
  <c r="K147"/>
  <c r="K136"/>
  <c r="K143"/>
  <c r="K130"/>
  <c r="K105"/>
  <c r="K110"/>
  <c r="K97"/>
  <c r="K98" s="1"/>
  <c r="K86"/>
  <c r="K80"/>
  <c r="K74"/>
  <c r="K68"/>
  <c r="K90"/>
  <c r="K58"/>
  <c r="K51"/>
  <c r="K44"/>
  <c r="K37"/>
  <c r="I189"/>
  <c r="I190" s="1"/>
  <c r="I191" s="1"/>
  <c r="H189"/>
  <c r="H190" s="1"/>
  <c r="H191" s="1"/>
  <c r="E189"/>
  <c r="E190" s="1"/>
  <c r="E191" s="1"/>
  <c r="E181"/>
  <c r="E182" s="1"/>
  <c r="E183" s="1"/>
  <c r="D189"/>
  <c r="D190" s="1"/>
  <c r="D191" s="1"/>
  <c r="D181"/>
  <c r="D182" s="1"/>
  <c r="D183" s="1"/>
  <c r="G189"/>
  <c r="G190" s="1"/>
  <c r="G191" s="1"/>
  <c r="F189"/>
  <c r="F190" s="1"/>
  <c r="F191" s="1"/>
  <c r="F181"/>
  <c r="F182" s="1"/>
  <c r="F183" s="1"/>
  <c r="G181"/>
  <c r="G182" s="1"/>
  <c r="G183" s="1"/>
  <c r="I181"/>
  <c r="I182" s="1"/>
  <c r="I183" s="1"/>
  <c r="H181"/>
  <c r="H182" s="1"/>
  <c r="H183" s="1"/>
  <c r="I169"/>
  <c r="I170" s="1"/>
  <c r="I171" s="1"/>
  <c r="I172" s="1"/>
  <c r="H169"/>
  <c r="H170" s="1"/>
  <c r="H171" s="1"/>
  <c r="H172" s="1"/>
  <c r="E169"/>
  <c r="E170" s="1"/>
  <c r="E171" s="1"/>
  <c r="E172" s="1"/>
  <c r="D169"/>
  <c r="D170" s="1"/>
  <c r="D171" s="1"/>
  <c r="D172" s="1"/>
  <c r="G169"/>
  <c r="G170" s="1"/>
  <c r="G171" s="1"/>
  <c r="G172" s="1"/>
  <c r="F169"/>
  <c r="F170" s="1"/>
  <c r="F171" s="1"/>
  <c r="F172" s="1"/>
  <c r="I158"/>
  <c r="I159" s="1"/>
  <c r="H158"/>
  <c r="H159" s="1"/>
  <c r="E158"/>
  <c r="E159" s="1"/>
  <c r="D158"/>
  <c r="D159" s="1"/>
  <c r="D153"/>
  <c r="G158"/>
  <c r="G159" s="1"/>
  <c r="G153"/>
  <c r="F158"/>
  <c r="F159" s="1"/>
  <c r="F153"/>
  <c r="I153"/>
  <c r="H153"/>
  <c r="E153"/>
  <c r="I147"/>
  <c r="I143"/>
  <c r="I136"/>
  <c r="I130"/>
  <c r="H147"/>
  <c r="H143"/>
  <c r="H136"/>
  <c r="H130"/>
  <c r="G147"/>
  <c r="F147"/>
  <c r="E147"/>
  <c r="E143"/>
  <c r="E136"/>
  <c r="E130"/>
  <c r="D147"/>
  <c r="D143"/>
  <c r="D136"/>
  <c r="D130"/>
  <c r="G143"/>
  <c r="G136"/>
  <c r="G130"/>
  <c r="F143"/>
  <c r="F136"/>
  <c r="F130"/>
  <c r="I110"/>
  <c r="H110"/>
  <c r="G110"/>
  <c r="F110"/>
  <c r="E110"/>
  <c r="D110"/>
  <c r="I105"/>
  <c r="H105"/>
  <c r="G105"/>
  <c r="F105"/>
  <c r="E105"/>
  <c r="D105"/>
  <c r="G97"/>
  <c r="G98" s="1"/>
  <c r="F97"/>
  <c r="F98" s="1"/>
  <c r="I97"/>
  <c r="I98" s="1"/>
  <c r="H97"/>
  <c r="H98" s="1"/>
  <c r="E97"/>
  <c r="E98" s="1"/>
  <c r="D97"/>
  <c r="D98" s="1"/>
  <c r="I86"/>
  <c r="H86"/>
  <c r="G86"/>
  <c r="G80"/>
  <c r="G74"/>
  <c r="G68"/>
  <c r="G90"/>
  <c r="F86"/>
  <c r="F80"/>
  <c r="F74"/>
  <c r="F68"/>
  <c r="F90"/>
  <c r="E86"/>
  <c r="D86"/>
  <c r="I80"/>
  <c r="I74"/>
  <c r="I68"/>
  <c r="I90"/>
  <c r="H80"/>
  <c r="H74"/>
  <c r="H68"/>
  <c r="H90"/>
  <c r="E80"/>
  <c r="E74"/>
  <c r="E68"/>
  <c r="E90"/>
  <c r="D80"/>
  <c r="D74"/>
  <c r="D68"/>
  <c r="D90"/>
  <c r="I58"/>
  <c r="I51"/>
  <c r="I44"/>
  <c r="I37"/>
  <c r="H58"/>
  <c r="H51"/>
  <c r="H44"/>
  <c r="H37"/>
  <c r="G58"/>
  <c r="F58"/>
  <c r="E58"/>
  <c r="E51"/>
  <c r="E44"/>
  <c r="E37"/>
  <c r="D58"/>
  <c r="D51"/>
  <c r="D44"/>
  <c r="D37"/>
  <c r="G51"/>
  <c r="G44"/>
  <c r="G37"/>
  <c r="F51"/>
  <c r="F44"/>
  <c r="F37"/>
  <c r="J153"/>
  <c r="J130"/>
  <c r="J181"/>
  <c r="J182" s="1"/>
  <c r="J183" s="1"/>
  <c r="J189"/>
  <c r="J190" s="1"/>
  <c r="J191" s="1"/>
  <c r="J169"/>
  <c r="J170" s="1"/>
  <c r="J171" s="1"/>
  <c r="J172" s="1"/>
  <c r="J158"/>
  <c r="J159" s="1"/>
  <c r="J147"/>
  <c r="J143"/>
  <c r="J136"/>
  <c r="J105"/>
  <c r="J110"/>
  <c r="J97"/>
  <c r="J98" s="1"/>
  <c r="J86"/>
  <c r="J80"/>
  <c r="J74"/>
  <c r="J68"/>
  <c r="J90"/>
  <c r="J58"/>
  <c r="J51"/>
  <c r="J44"/>
  <c r="J37"/>
  <c r="D111" l="1"/>
  <c r="H111"/>
  <c r="F111"/>
  <c r="I111"/>
  <c r="L22"/>
  <c r="L30" s="1"/>
  <c r="J160"/>
  <c r="L169"/>
  <c r="L170" s="1"/>
  <c r="L171" s="1"/>
  <c r="L172" s="1"/>
  <c r="K148"/>
  <c r="I148"/>
  <c r="G148"/>
  <c r="E148"/>
  <c r="D148"/>
  <c r="H148"/>
  <c r="F148"/>
  <c r="J148"/>
  <c r="J192"/>
  <c r="L119"/>
  <c r="K111"/>
  <c r="J111"/>
  <c r="D91"/>
  <c r="D92" s="1"/>
  <c r="L68"/>
  <c r="L44"/>
  <c r="J59"/>
  <c r="J60" s="1"/>
  <c r="J91"/>
  <c r="J92" s="1"/>
  <c r="L58"/>
  <c r="L90"/>
  <c r="L74"/>
  <c r="L80"/>
  <c r="L105"/>
  <c r="L110"/>
  <c r="L136"/>
  <c r="L189"/>
  <c r="L190" s="1"/>
  <c r="L191" s="1"/>
  <c r="E91"/>
  <c r="E92" s="1"/>
  <c r="E111"/>
  <c r="K160"/>
  <c r="K192"/>
  <c r="H160"/>
  <c r="L86"/>
  <c r="E59"/>
  <c r="E60" s="1"/>
  <c r="H91"/>
  <c r="H92" s="1"/>
  <c r="I91"/>
  <c r="I92" s="1"/>
  <c r="G160"/>
  <c r="H192"/>
  <c r="I192"/>
  <c r="L37"/>
  <c r="L51"/>
  <c r="L97"/>
  <c r="L98" s="1"/>
  <c r="L130"/>
  <c r="L143"/>
  <c r="L181"/>
  <c r="L182" s="1"/>
  <c r="L183" s="1"/>
  <c r="G59"/>
  <c r="G60" s="1"/>
  <c r="D59"/>
  <c r="D60" s="1"/>
  <c r="F59"/>
  <c r="F60" s="1"/>
  <c r="H59"/>
  <c r="H60" s="1"/>
  <c r="I59"/>
  <c r="I60" s="1"/>
  <c r="F91"/>
  <c r="F92" s="1"/>
  <c r="G91"/>
  <c r="G92" s="1"/>
  <c r="G111"/>
  <c r="F160"/>
  <c r="D160"/>
  <c r="K59"/>
  <c r="K60" s="1"/>
  <c r="K91"/>
  <c r="K92" s="1"/>
  <c r="F192"/>
  <c r="E192"/>
  <c r="L160"/>
  <c r="E160"/>
  <c r="D192"/>
  <c r="I160"/>
  <c r="G192"/>
  <c r="L192" l="1"/>
  <c r="F10" s="1"/>
  <c r="J161"/>
  <c r="J173" s="1"/>
  <c r="J193" s="1"/>
  <c r="L148"/>
  <c r="I161"/>
  <c r="I173" s="1"/>
  <c r="I193" s="1"/>
  <c r="F161"/>
  <c r="F173" s="1"/>
  <c r="F193" s="1"/>
  <c r="D161"/>
  <c r="D173" s="1"/>
  <c r="D193" s="1"/>
  <c r="L111"/>
  <c r="L91"/>
  <c r="L92" s="1"/>
  <c r="G161"/>
  <c r="G173" s="1"/>
  <c r="G193" s="1"/>
  <c r="L59"/>
  <c r="L60" s="1"/>
  <c r="E161"/>
  <c r="E173" s="1"/>
  <c r="E193" s="1"/>
  <c r="K161"/>
  <c r="K173" s="1"/>
  <c r="K193" s="1"/>
  <c r="H161"/>
  <c r="H173" s="1"/>
  <c r="H193" s="1"/>
  <c r="L161" l="1"/>
  <c r="L173" s="1"/>
  <c r="E10" s="1"/>
  <c r="G10" s="1"/>
  <c r="L193" l="1"/>
</calcChain>
</file>

<file path=xl/sharedStrings.xml><?xml version="1.0" encoding="utf-8"?>
<sst xmlns="http://schemas.openxmlformats.org/spreadsheetml/2006/main" count="313" uniqueCount="140">
  <si>
    <t>C - Economic Services (a) Agriculture &amp; Allied Activities</t>
  </si>
  <si>
    <t>Other Agricultural Programmes</t>
  </si>
  <si>
    <t>Capital Outlay on Crop Husbandry</t>
  </si>
  <si>
    <t>Capital Outlay on Other Agricultural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</si>
  <si>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</si>
  <si>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</si>
  <si>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</si>
  <si>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</si>
  <si>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</si>
  <si>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</si>
  <si>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</si>
  <si>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</si>
  <si>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</si>
  <si>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</si>
  <si>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</si>
  <si>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</si>
  <si>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</si>
  <si>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</si>
  <si>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</si>
  <si>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</si>
  <si>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</si>
  <si>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</si>
  <si>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</si>
  <si>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</si>
  <si>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</si>
  <si>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</si>
  <si>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</si>
  <si>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</si>
  <si>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</si>
  <si>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</si>
  <si>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16.45.50</t>
  </si>
  <si>
    <t>West District</t>
  </si>
  <si>
    <t>16.46.01</t>
  </si>
  <si>
    <t>16.46.11</t>
  </si>
  <si>
    <t>16.46.13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</si>
  <si>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</si>
  <si>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</si>
  <si>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</si>
  <si>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</si>
  <si>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</si>
  <si>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</si>
  <si>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</si>
  <si>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</si>
  <si>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</si>
  <si>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Rent, Rates &amp; Taxes</t>
  </si>
  <si>
    <t>16.48.50</t>
  </si>
  <si>
    <t>Agricultural Farms</t>
  </si>
  <si>
    <t>Horticulture Farms</t>
  </si>
  <si>
    <t>16.60.50</t>
  </si>
  <si>
    <t>Other Charges</t>
  </si>
  <si>
    <t>Travel Expenses</t>
  </si>
  <si>
    <t>Office Expenses</t>
  </si>
  <si>
    <t>16.47.13</t>
  </si>
  <si>
    <t>Plant Protection</t>
  </si>
  <si>
    <t>Commercial Crops</t>
  </si>
  <si>
    <t>Production of Planting Materials</t>
  </si>
  <si>
    <t>16.60.01</t>
  </si>
  <si>
    <t>Horticulture and Vegetable Crops</t>
  </si>
  <si>
    <t>Floriculture</t>
  </si>
  <si>
    <t>61.00.01</t>
  </si>
  <si>
    <t>61.00.11</t>
  </si>
  <si>
    <t>61.00.13</t>
  </si>
  <si>
    <t>61.00.50</t>
  </si>
  <si>
    <t>Fruits</t>
  </si>
  <si>
    <t>62.00.01</t>
  </si>
  <si>
    <t>62.00.11</t>
  </si>
  <si>
    <t>62.00.13</t>
  </si>
  <si>
    <t>Progeny Orchards</t>
  </si>
  <si>
    <t>63.00.01</t>
  </si>
  <si>
    <t>63.00.11</t>
  </si>
  <si>
    <t>63.00.13</t>
  </si>
  <si>
    <t>63.00.27</t>
  </si>
  <si>
    <t>Vegetables</t>
  </si>
  <si>
    <t>Other Expenditure</t>
  </si>
  <si>
    <t>16.74.50</t>
  </si>
  <si>
    <t>Marketing facilities</t>
  </si>
  <si>
    <t>65.00.01</t>
  </si>
  <si>
    <t>65.00.50</t>
  </si>
  <si>
    <t>Marketing &amp; Quality Control</t>
  </si>
  <si>
    <t>CAPITAL SECTION</t>
  </si>
  <si>
    <t>16.00.74</t>
  </si>
  <si>
    <t>Marketing Facilities</t>
  </si>
  <si>
    <t>DEMAND NO. 15</t>
  </si>
  <si>
    <t>Advisory Board</t>
  </si>
  <si>
    <t>Organic Farming</t>
  </si>
  <si>
    <t>Head Office establishment</t>
  </si>
  <si>
    <t>61.00.76</t>
  </si>
  <si>
    <t>Flower Show</t>
  </si>
  <si>
    <t>Mushroom Development</t>
  </si>
  <si>
    <t>16.74.13</t>
  </si>
  <si>
    <t>Revenue</t>
  </si>
  <si>
    <t>Capital</t>
  </si>
  <si>
    <t>HORTICULTURE AND CASH CROPS DEVELOPMENT</t>
  </si>
  <si>
    <t>II. Details of the estimates and the heads under which this grant will be accounted for:</t>
  </si>
  <si>
    <t>16.00.84</t>
  </si>
  <si>
    <t>Plasticulture (Construction of Green 
House)</t>
  </si>
  <si>
    <t>64.00.33</t>
  </si>
  <si>
    <t>Subsidies (Price support to farmers)</t>
  </si>
  <si>
    <t>66.44.83</t>
  </si>
  <si>
    <t>Sikkim Organic Mission</t>
  </si>
  <si>
    <t>Marketing &amp; Quality Control 
Programme</t>
  </si>
  <si>
    <t>(In Thousands of Rupees)</t>
  </si>
  <si>
    <t>2012-13</t>
  </si>
  <si>
    <t>HCM's package for Dry &amp; Backward Area for various GPUs</t>
  </si>
  <si>
    <t>16.00.65</t>
  </si>
  <si>
    <t>61.00.78</t>
  </si>
  <si>
    <t>Cymbidium Orchid Distribution at 18 Constituencies</t>
  </si>
  <si>
    <t>16.44.81</t>
  </si>
  <si>
    <t>16.44.71</t>
  </si>
  <si>
    <t>2013-14</t>
  </si>
  <si>
    <t>00.00.79</t>
  </si>
  <si>
    <t>Regulated Market-cum-Integrated Pack House at Melli</t>
  </si>
  <si>
    <t>16.00.66</t>
  </si>
  <si>
    <t>61.00.79</t>
  </si>
  <si>
    <t>61.00.80</t>
  </si>
  <si>
    <t>Water Harvesting and Irrigation in Sikkim Mandarin (NEC)</t>
  </si>
  <si>
    <t>Cultivation of Commercial Floriculture Crops at Rumtek (NEC)</t>
  </si>
  <si>
    <t>Electronic Auction Center at Pakyong 
Airport</t>
  </si>
  <si>
    <t>State share of Centrally Sponsored 
Schemes</t>
  </si>
  <si>
    <t>Capital Outlay on Crop 
Husbandry</t>
  </si>
  <si>
    <t>2014-15</t>
  </si>
  <si>
    <t>I.  Estimate of the amount required in the year ending 31st March, 2015 to defray the charges in respect of  Horticulture &amp; Cash Crops Development</t>
  </si>
  <si>
    <t>Rec</t>
  </si>
  <si>
    <t>Horticulture and Cash Crop Management, 00.911-Recoveries of Over Payments</t>
  </si>
  <si>
    <t>National Horticultural Mission</t>
  </si>
  <si>
    <t>02.00.81</t>
  </si>
  <si>
    <t>02.00.82</t>
  </si>
  <si>
    <t>02.00.83</t>
  </si>
  <si>
    <t>02.00.84</t>
  </si>
  <si>
    <t>Horticulture Mission for North East &amp; Himalayan States (100 % CSS)</t>
  </si>
  <si>
    <t>Marketing &amp; Quality Control Programme</t>
  </si>
  <si>
    <t>National Mission on Medicinal Plants  
(100% CSS)</t>
  </si>
  <si>
    <t>National Mission on Micro Irrigation
(90% CSS)</t>
  </si>
  <si>
    <t>National Bamboo Mission (100% CSS)</t>
  </si>
  <si>
    <t>Horticulture Inspector Centres at Gyalshing, Bermoik, Pecherek-Martam, Timberbong, Amba, Tinkitam and Sanganath</t>
  </si>
  <si>
    <t>(a) Capital Account on Agriculture &amp; Allied Activities</t>
  </si>
  <si>
    <t>(*)</t>
  </si>
  <si>
    <t>(**)</t>
  </si>
  <si>
    <t>Note:</t>
  </si>
  <si>
    <t>State Share of NEC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</si>
</sst>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5" formatCode="00#"/>
    <numFmt numFmtId="166" formatCode="0#"/>
    <numFmt numFmtId="167" formatCode="0000##"/>
    <numFmt numFmtId="168" formatCode="00000#"/>
    <numFmt numFmtId="169" formatCode="00.00#"/>
    <numFmt numFmtId="170" formatCode="00.#00"/>
    <numFmt numFmtId="171" formatCode="00.000"/>
    <numFmt numFmtId="172" formatCode="0#.#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3" fillId="0" borderId="0" xfId="6" applyFont="1" applyFill="1" applyBorder="1" applyAlignment="1" applyProtection="1">
      <alignment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0" xfId="4" applyFont="1" applyFill="1" applyAlignment="1">
      <alignment horizontal="right" vertical="top" wrapText="1"/>
    </xf>
    <xf numFmtId="0" fontId="3" fillId="0" borderId="0" xfId="4" applyFont="1" applyFill="1" applyAlignment="1">
      <alignment vertical="top" wrapText="1"/>
    </xf>
    <xf numFmtId="0" fontId="3" fillId="0" borderId="0" xfId="4" applyFont="1" applyFill="1"/>
    <xf numFmtId="0" fontId="3" fillId="0" borderId="0" xfId="4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0" xfId="4" applyFont="1" applyFill="1" applyAlignment="1" applyProtection="1">
      <alignment horizontal="lef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Alignment="1">
      <alignment horizontal="right" vertical="top" wrapText="1"/>
    </xf>
    <xf numFmtId="1" fontId="3" fillId="0" borderId="0" xfId="4" applyNumberFormat="1" applyFont="1" applyFill="1" applyAlignment="1">
      <alignment horizontal="right" vertical="top" wrapText="1"/>
    </xf>
    <xf numFmtId="166" fontId="4" fillId="0" borderId="0" xfId="4" applyNumberFormat="1" applyFont="1" applyFill="1" applyAlignment="1" applyProtection="1">
      <alignment horizontal="left" vertical="top" wrapText="1"/>
    </xf>
    <xf numFmtId="169" fontId="4" fillId="0" borderId="0" xfId="4" applyNumberFormat="1" applyFont="1" applyFill="1" applyAlignment="1">
      <alignment horizontal="right" vertical="top" wrapText="1"/>
    </xf>
    <xf numFmtId="1" fontId="3" fillId="0" borderId="0" xfId="4" applyNumberFormat="1" applyFont="1" applyFill="1" applyBorder="1" applyAlignment="1">
      <alignment horizontal="righ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171" fontId="4" fillId="0" borderId="0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72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Alignment="1" applyProtection="1">
      <alignment horizontal="left"/>
    </xf>
    <xf numFmtId="0" fontId="4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166" fontId="4" fillId="0" borderId="0" xfId="4" applyNumberFormat="1" applyFont="1" applyFill="1" applyBorder="1" applyAlignment="1" applyProtection="1">
      <alignment horizontal="left" vertical="top" wrapText="1"/>
    </xf>
    <xf numFmtId="0" fontId="4" fillId="0" borderId="3" xfId="4" applyFont="1" applyFill="1" applyBorder="1" applyAlignment="1">
      <alignment vertical="top" wrapText="1"/>
    </xf>
    <xf numFmtId="0" fontId="3" fillId="0" borderId="3" xfId="4" applyFont="1" applyFill="1" applyBorder="1" applyAlignment="1">
      <alignment vertical="top" wrapText="1"/>
    </xf>
    <xf numFmtId="0" fontId="3" fillId="0" borderId="0" xfId="4" applyFont="1" applyFill="1" applyAlignment="1">
      <alignment vertical="top"/>
    </xf>
    <xf numFmtId="0" fontId="3" fillId="0" borderId="1" xfId="4" applyFont="1" applyFill="1" applyBorder="1" applyAlignment="1">
      <alignment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horizontal="center" vertical="top" wrapText="1"/>
    </xf>
    <xf numFmtId="0" fontId="3" fillId="0" borderId="0" xfId="4" applyFont="1" applyFill="1" applyAlignment="1">
      <alignment horizontal="left" vertical="top"/>
    </xf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Border="1" applyAlignment="1">
      <alignment horizontal="right"/>
    </xf>
    <xf numFmtId="0" fontId="3" fillId="0" borderId="2" xfId="4" applyNumberFormat="1" applyFont="1" applyFill="1" applyBorder="1" applyAlignment="1">
      <alignment horizontal="right"/>
    </xf>
    <xf numFmtId="0" fontId="3" fillId="0" borderId="0" xfId="4" applyNumberFormat="1" applyFont="1" applyFill="1"/>
    <xf numFmtId="0" fontId="4" fillId="0" borderId="0" xfId="4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NumberFormat="1" applyFont="1" applyFill="1" applyAlignment="1">
      <alignment horizontal="center" vertical="top" wrapText="1"/>
    </xf>
    <xf numFmtId="0" fontId="4" fillId="0" borderId="0" xfId="4" applyNumberFormat="1" applyFont="1" applyFill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0" xfId="1" applyFont="1" applyFill="1" applyAlignment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>
      <alignment horizontal="right" wrapText="1"/>
    </xf>
    <xf numFmtId="43" fontId="3" fillId="0" borderId="3" xfId="1" applyFont="1" applyFill="1" applyBorder="1" applyAlignment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1" fontId="3" fillId="0" borderId="1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43" fontId="4" fillId="0" borderId="0" xfId="1" applyFont="1" applyFill="1" applyAlignment="1" applyProtection="1">
      <alignment horizontal="center"/>
    </xf>
    <xf numFmtId="43" fontId="3" fillId="0" borderId="1" xfId="1" applyFont="1" applyFill="1" applyBorder="1" applyAlignment="1">
      <alignment horizontal="right" wrapText="1"/>
    </xf>
    <xf numFmtId="0" fontId="4" fillId="0" borderId="1" xfId="4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>
      <alignment vertical="top" wrapText="1"/>
    </xf>
    <xf numFmtId="0" fontId="3" fillId="0" borderId="2" xfId="4" applyNumberFormat="1" applyFont="1" applyFill="1" applyBorder="1" applyAlignment="1">
      <alignment horizontal="right" wrapText="1"/>
    </xf>
    <xf numFmtId="0" fontId="4" fillId="0" borderId="1" xfId="4" applyFont="1" applyFill="1" applyBorder="1" applyAlignment="1">
      <alignment vertical="top" wrapText="1"/>
    </xf>
    <xf numFmtId="0" fontId="3" fillId="0" borderId="1" xfId="4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6" fontId="3" fillId="0" borderId="1" xfId="4" applyNumberFormat="1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horizontal="left" vertical="top" wrapText="1"/>
    </xf>
    <xf numFmtId="0" fontId="4" fillId="0" borderId="0" xfId="4" applyFont="1" applyFill="1" applyAlignment="1" applyProtection="1">
      <alignment horizontal="center"/>
    </xf>
    <xf numFmtId="168" fontId="3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168" fontId="3" fillId="0" borderId="1" xfId="4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9" fontId="3" fillId="0" borderId="0" xfId="4" applyNumberFormat="1" applyFont="1" applyFill="1" applyBorder="1" applyAlignment="1">
      <alignment horizontal="right" vertical="top" wrapText="1"/>
    </xf>
    <xf numFmtId="171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167" fontId="3" fillId="0" borderId="1" xfId="4" applyNumberFormat="1" applyFont="1" applyFill="1" applyBorder="1" applyAlignment="1">
      <alignment horizontal="right" vertical="top" wrapText="1"/>
    </xf>
    <xf numFmtId="0" fontId="4" fillId="0" borderId="0" xfId="4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 03-04...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77" transitionEvaluation="1" codeName="Sheet1"/>
  <dimension ref="A1:L200"/>
  <sheetViews>
    <sheetView tabSelected="1" view="pageBreakPreview" topLeftCell="A177" zoomScaleSheetLayoutView="100" workbookViewId="0">
      <selection sqref="A1:L200"/>
    </sheetView>
  </sheetViews>
  <sheetFormatPr defaultColWidth="11" defaultRowHeight="12.75"/>
  <cols>
    <col min="1" max="1" width="6.42578125" style="4" customWidth="1"/>
    <col min="2" max="2" width="8.140625" style="3" customWidth="1"/>
    <col min="3" max="3" width="34.5703125" style="5" customWidth="1"/>
    <col min="4" max="4" width="8.5703125" style="48" customWidth="1"/>
    <col min="5" max="5" width="9.42578125" style="48" customWidth="1"/>
    <col min="6" max="6" width="8.42578125" style="5" customWidth="1"/>
    <col min="7" max="7" width="8.5703125" style="5" customWidth="1"/>
    <col min="8" max="8" width="8.5703125" style="48" customWidth="1"/>
    <col min="9" max="9" width="8.42578125" style="5" customWidth="1"/>
    <col min="10" max="10" width="8.5703125" style="48" customWidth="1"/>
    <col min="11" max="11" width="9.140625" style="48" customWidth="1"/>
    <col min="12" max="12" width="8.42578125" style="48" customWidth="1"/>
    <col min="13" max="16384" width="11" style="5"/>
  </cols>
  <sheetData>
    <row r="1" spans="1:12">
      <c r="A1" s="120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>
      <c r="A2" s="120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>
      <c r="C3" s="107"/>
      <c r="D3" s="49"/>
      <c r="E3" s="49"/>
      <c r="F3" s="107"/>
      <c r="G3" s="107"/>
      <c r="H3" s="49"/>
      <c r="I3" s="107"/>
      <c r="J3" s="49"/>
      <c r="K3" s="49"/>
      <c r="L3" s="49"/>
    </row>
    <row r="4" spans="1:12">
      <c r="D4" s="45" t="s">
        <v>0</v>
      </c>
      <c r="E4" s="49">
        <v>2401</v>
      </c>
      <c r="F4" s="6" t="s">
        <v>14</v>
      </c>
      <c r="H4" s="49"/>
      <c r="I4" s="107"/>
      <c r="J4" s="49"/>
      <c r="K4" s="49"/>
      <c r="L4" s="49"/>
    </row>
    <row r="5" spans="1:12">
      <c r="C5" s="107"/>
      <c r="D5" s="49"/>
      <c r="E5" s="49">
        <v>2435</v>
      </c>
      <c r="F5" s="6" t="s">
        <v>1</v>
      </c>
      <c r="H5" s="49"/>
      <c r="I5" s="107"/>
      <c r="J5" s="49"/>
      <c r="K5" s="49"/>
      <c r="L5" s="49"/>
    </row>
    <row r="6" spans="1:12">
      <c r="C6" s="107"/>
      <c r="D6" s="45" t="s">
        <v>135</v>
      </c>
      <c r="E6" s="49">
        <v>4401</v>
      </c>
      <c r="F6" s="6" t="s">
        <v>2</v>
      </c>
      <c r="H6" s="49"/>
      <c r="I6" s="107"/>
      <c r="J6" s="49"/>
      <c r="K6" s="49"/>
      <c r="L6" s="49"/>
    </row>
    <row r="7" spans="1:12">
      <c r="C7" s="107"/>
      <c r="D7" s="49"/>
      <c r="E7" s="49">
        <v>4435</v>
      </c>
      <c r="F7" s="50" t="s">
        <v>3</v>
      </c>
      <c r="G7" s="48"/>
      <c r="H7" s="49"/>
      <c r="I7" s="49"/>
      <c r="J7" s="49"/>
      <c r="K7" s="49"/>
      <c r="L7" s="49"/>
    </row>
    <row r="8" spans="1:12">
      <c r="A8" s="43" t="s">
        <v>121</v>
      </c>
      <c r="B8" s="106"/>
      <c r="C8" s="42"/>
      <c r="D8" s="51"/>
      <c r="E8" s="51"/>
      <c r="F8" s="51"/>
      <c r="G8" s="51"/>
      <c r="H8" s="51"/>
      <c r="I8" s="51"/>
      <c r="J8" s="51"/>
      <c r="K8" s="51"/>
      <c r="L8" s="51"/>
    </row>
    <row r="9" spans="1:12">
      <c r="D9" s="52"/>
      <c r="E9" s="53" t="s">
        <v>90</v>
      </c>
      <c r="F9" s="53" t="s">
        <v>91</v>
      </c>
      <c r="G9" s="53" t="s">
        <v>11</v>
      </c>
      <c r="I9" s="48"/>
    </row>
    <row r="10" spans="1:12">
      <c r="D10" s="54" t="s">
        <v>4</v>
      </c>
      <c r="E10" s="49">
        <f>L173</f>
        <v>936918</v>
      </c>
      <c r="F10" s="95">
        <f>L192</f>
        <v>0</v>
      </c>
      <c r="G10" s="49">
        <f>F10+E10</f>
        <v>936918</v>
      </c>
      <c r="I10" s="48"/>
    </row>
    <row r="11" spans="1:12">
      <c r="A11" s="37" t="s">
        <v>93</v>
      </c>
      <c r="F11" s="48"/>
      <c r="G11" s="48"/>
      <c r="I11" s="48"/>
    </row>
    <row r="12" spans="1:12" ht="13.5">
      <c r="C12" s="7"/>
      <c r="D12" s="55"/>
      <c r="E12" s="55"/>
      <c r="F12" s="55"/>
      <c r="G12" s="55"/>
      <c r="H12" s="55"/>
      <c r="I12" s="56"/>
      <c r="J12" s="57"/>
      <c r="K12" s="58"/>
      <c r="L12" s="59" t="s">
        <v>101</v>
      </c>
    </row>
    <row r="13" spans="1:12" s="10" customFormat="1">
      <c r="A13" s="81"/>
      <c r="B13" s="8"/>
      <c r="C13" s="82"/>
      <c r="D13" s="122" t="s">
        <v>5</v>
      </c>
      <c r="E13" s="122"/>
      <c r="F13" s="121" t="s">
        <v>6</v>
      </c>
      <c r="G13" s="121"/>
      <c r="H13" s="121" t="s">
        <v>7</v>
      </c>
      <c r="I13" s="121"/>
      <c r="J13" s="121" t="s">
        <v>6</v>
      </c>
      <c r="K13" s="121"/>
      <c r="L13" s="121"/>
    </row>
    <row r="14" spans="1:12" s="10" customFormat="1">
      <c r="A14" s="83"/>
      <c r="B14" s="2"/>
      <c r="C14" s="82" t="s">
        <v>8</v>
      </c>
      <c r="D14" s="121" t="s">
        <v>102</v>
      </c>
      <c r="E14" s="121"/>
      <c r="F14" s="121" t="s">
        <v>109</v>
      </c>
      <c r="G14" s="121"/>
      <c r="H14" s="121" t="s">
        <v>109</v>
      </c>
      <c r="I14" s="121"/>
      <c r="J14" s="121" t="s">
        <v>120</v>
      </c>
      <c r="K14" s="121"/>
      <c r="L14" s="121"/>
    </row>
    <row r="15" spans="1:12" s="10" customFormat="1">
      <c r="A15" s="84"/>
      <c r="B15" s="11"/>
      <c r="C15" s="85"/>
      <c r="D15" s="60" t="s">
        <v>9</v>
      </c>
      <c r="E15" s="60" t="s">
        <v>10</v>
      </c>
      <c r="F15" s="60" t="s">
        <v>9</v>
      </c>
      <c r="G15" s="60" t="s">
        <v>10</v>
      </c>
      <c r="H15" s="60" t="s">
        <v>9</v>
      </c>
      <c r="I15" s="60" t="s">
        <v>10</v>
      </c>
      <c r="J15" s="60" t="s">
        <v>9</v>
      </c>
      <c r="K15" s="60" t="s">
        <v>10</v>
      </c>
      <c r="L15" s="60" t="s">
        <v>11</v>
      </c>
    </row>
    <row r="16" spans="1:12" s="10" customFormat="1">
      <c r="A16" s="1"/>
      <c r="B16" s="2"/>
      <c r="C16" s="9"/>
      <c r="D16" s="61"/>
      <c r="E16" s="61"/>
      <c r="F16" s="61"/>
      <c r="G16" s="61"/>
      <c r="H16" s="61"/>
      <c r="I16" s="61"/>
      <c r="J16" s="61"/>
      <c r="K16" s="61"/>
      <c r="L16" s="61"/>
    </row>
    <row r="17" spans="1:12">
      <c r="C17" s="30" t="s">
        <v>12</v>
      </c>
      <c r="D17" s="39"/>
      <c r="E17" s="39"/>
      <c r="F17" s="39"/>
      <c r="G17" s="39"/>
      <c r="H17" s="39"/>
      <c r="I17" s="39"/>
      <c r="J17" s="39"/>
      <c r="K17" s="39"/>
      <c r="L17" s="39"/>
    </row>
    <row r="18" spans="1:12">
      <c r="A18" s="4" t="s">
        <v>13</v>
      </c>
      <c r="B18" s="19">
        <v>2401</v>
      </c>
      <c r="C18" s="13" t="s">
        <v>14</v>
      </c>
      <c r="F18" s="48"/>
      <c r="G18" s="48"/>
      <c r="I18" s="48"/>
    </row>
    <row r="19" spans="1:12">
      <c r="B19" s="22">
        <v>1E-3</v>
      </c>
      <c r="C19" s="13" t="s">
        <v>15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>
      <c r="B20" s="3">
        <v>16</v>
      </c>
      <c r="C20" s="12" t="s">
        <v>16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>
      <c r="B21" s="3">
        <v>44</v>
      </c>
      <c r="C21" s="12" t="s">
        <v>17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>
      <c r="B22" s="108" t="s">
        <v>18</v>
      </c>
      <c r="C22" s="12" t="s">
        <v>19</v>
      </c>
      <c r="D22" s="109">
        <v>4266</v>
      </c>
      <c r="E22" s="110">
        <v>29479</v>
      </c>
      <c r="F22" s="93">
        <v>2200</v>
      </c>
      <c r="G22" s="110">
        <v>30372</v>
      </c>
      <c r="H22" s="109">
        <v>2200</v>
      </c>
      <c r="I22" s="110">
        <v>30372</v>
      </c>
      <c r="J22" s="93">
        <v>1600</v>
      </c>
      <c r="K22" s="110">
        <f>45224+402</f>
        <v>45626</v>
      </c>
      <c r="L22" s="45">
        <f t="shared" ref="L22:L29" si="0">SUM(J22:K22)</f>
        <v>47226</v>
      </c>
    </row>
    <row r="23" spans="1:12">
      <c r="B23" s="108" t="s">
        <v>20</v>
      </c>
      <c r="C23" s="12" t="s">
        <v>50</v>
      </c>
      <c r="D23" s="65">
        <v>0</v>
      </c>
      <c r="E23" s="110">
        <v>300</v>
      </c>
      <c r="F23" s="93">
        <v>200</v>
      </c>
      <c r="G23" s="110">
        <v>100</v>
      </c>
      <c r="H23" s="109">
        <v>200</v>
      </c>
      <c r="I23" s="110">
        <v>100</v>
      </c>
      <c r="J23" s="93">
        <v>300</v>
      </c>
      <c r="K23" s="110">
        <v>100</v>
      </c>
      <c r="L23" s="45">
        <f t="shared" si="0"/>
        <v>400</v>
      </c>
    </row>
    <row r="24" spans="1:12">
      <c r="B24" s="108" t="s">
        <v>21</v>
      </c>
      <c r="C24" s="12" t="s">
        <v>51</v>
      </c>
      <c r="D24" s="65">
        <v>0</v>
      </c>
      <c r="E24" s="110">
        <v>500</v>
      </c>
      <c r="F24" s="93">
        <v>1000</v>
      </c>
      <c r="G24" s="110">
        <v>500</v>
      </c>
      <c r="H24" s="109">
        <v>1000</v>
      </c>
      <c r="I24" s="110">
        <v>500</v>
      </c>
      <c r="J24" s="93">
        <v>1200</v>
      </c>
      <c r="K24" s="110">
        <v>500</v>
      </c>
      <c r="L24" s="45">
        <f t="shared" si="0"/>
        <v>1700</v>
      </c>
    </row>
    <row r="25" spans="1:12">
      <c r="B25" s="108" t="s">
        <v>22</v>
      </c>
      <c r="C25" s="12" t="s">
        <v>44</v>
      </c>
      <c r="D25" s="66">
        <v>0</v>
      </c>
      <c r="E25" s="66">
        <v>0</v>
      </c>
      <c r="F25" s="93">
        <v>1000</v>
      </c>
      <c r="G25" s="66">
        <v>0</v>
      </c>
      <c r="H25" s="109">
        <v>1000</v>
      </c>
      <c r="I25" s="66">
        <v>0</v>
      </c>
      <c r="J25" s="93">
        <v>1000</v>
      </c>
      <c r="K25" s="66">
        <v>0</v>
      </c>
      <c r="L25" s="72">
        <f t="shared" si="0"/>
        <v>1000</v>
      </c>
    </row>
    <row r="26" spans="1:12">
      <c r="B26" s="108" t="s">
        <v>23</v>
      </c>
      <c r="C26" s="12" t="s">
        <v>24</v>
      </c>
      <c r="D26" s="66">
        <v>0</v>
      </c>
      <c r="E26" s="72">
        <v>200</v>
      </c>
      <c r="F26" s="65">
        <v>0</v>
      </c>
      <c r="G26" s="72">
        <v>200</v>
      </c>
      <c r="H26" s="65">
        <v>0</v>
      </c>
      <c r="I26" s="72">
        <v>200</v>
      </c>
      <c r="J26" s="65">
        <v>0</v>
      </c>
      <c r="K26" s="72">
        <v>200</v>
      </c>
      <c r="L26" s="72">
        <f t="shared" si="0"/>
        <v>200</v>
      </c>
    </row>
    <row r="27" spans="1:12">
      <c r="B27" s="108" t="s">
        <v>25</v>
      </c>
      <c r="C27" s="12" t="s">
        <v>49</v>
      </c>
      <c r="D27" s="109">
        <v>1322</v>
      </c>
      <c r="E27" s="66">
        <v>0</v>
      </c>
      <c r="F27" s="93">
        <v>3000</v>
      </c>
      <c r="G27" s="66">
        <v>0</v>
      </c>
      <c r="H27" s="109">
        <v>3000</v>
      </c>
      <c r="I27" s="66">
        <v>0</v>
      </c>
      <c r="J27" s="93">
        <v>6500</v>
      </c>
      <c r="K27" s="66">
        <v>0</v>
      </c>
      <c r="L27" s="72">
        <f t="shared" si="0"/>
        <v>6500</v>
      </c>
    </row>
    <row r="28" spans="1:12" ht="25.5">
      <c r="B28" s="16" t="s">
        <v>108</v>
      </c>
      <c r="C28" s="69" t="s">
        <v>118</v>
      </c>
      <c r="D28" s="72">
        <v>10000</v>
      </c>
      <c r="E28" s="66">
        <v>0</v>
      </c>
      <c r="F28" s="72">
        <v>5000</v>
      </c>
      <c r="G28" s="66">
        <v>0</v>
      </c>
      <c r="H28" s="72">
        <v>5000</v>
      </c>
      <c r="I28" s="66">
        <v>0</v>
      </c>
      <c r="J28" s="72">
        <v>5000</v>
      </c>
      <c r="K28" s="66">
        <v>0</v>
      </c>
      <c r="L28" s="72">
        <f t="shared" si="0"/>
        <v>5000</v>
      </c>
    </row>
    <row r="29" spans="1:12" ht="25.5">
      <c r="B29" s="16" t="s">
        <v>107</v>
      </c>
      <c r="C29" s="69" t="s">
        <v>103</v>
      </c>
      <c r="D29" s="72">
        <v>17536</v>
      </c>
      <c r="E29" s="66">
        <v>0</v>
      </c>
      <c r="F29" s="72">
        <v>10000</v>
      </c>
      <c r="G29" s="66">
        <v>0</v>
      </c>
      <c r="H29" s="109">
        <v>10000</v>
      </c>
      <c r="I29" s="66">
        <v>0</v>
      </c>
      <c r="J29" s="72">
        <v>10000</v>
      </c>
      <c r="K29" s="66">
        <v>0</v>
      </c>
      <c r="L29" s="72">
        <f t="shared" si="0"/>
        <v>10000</v>
      </c>
    </row>
    <row r="30" spans="1:12">
      <c r="A30" s="17" t="s">
        <v>11</v>
      </c>
      <c r="B30" s="23">
        <v>44</v>
      </c>
      <c r="C30" s="15" t="s">
        <v>17</v>
      </c>
      <c r="D30" s="73">
        <f>SUM(D22:D29)</f>
        <v>33124</v>
      </c>
      <c r="E30" s="73">
        <f t="shared" ref="E30:L30" si="1">SUM(E22:E29)</f>
        <v>30479</v>
      </c>
      <c r="F30" s="73">
        <f t="shared" si="1"/>
        <v>22400</v>
      </c>
      <c r="G30" s="73">
        <f t="shared" si="1"/>
        <v>31172</v>
      </c>
      <c r="H30" s="73">
        <f t="shared" si="1"/>
        <v>22400</v>
      </c>
      <c r="I30" s="73">
        <f t="shared" si="1"/>
        <v>31172</v>
      </c>
      <c r="J30" s="73">
        <f t="shared" si="1"/>
        <v>25600</v>
      </c>
      <c r="K30" s="73">
        <f t="shared" si="1"/>
        <v>46426</v>
      </c>
      <c r="L30" s="73">
        <f t="shared" si="1"/>
        <v>72026</v>
      </c>
    </row>
    <row r="31" spans="1:12">
      <c r="B31" s="20"/>
      <c r="C31" s="12"/>
      <c r="D31" s="39"/>
      <c r="E31" s="39"/>
      <c r="F31" s="39"/>
      <c r="G31" s="39"/>
      <c r="H31" s="39"/>
      <c r="I31" s="39"/>
      <c r="J31" s="39"/>
      <c r="K31" s="39"/>
      <c r="L31" s="39"/>
    </row>
    <row r="32" spans="1:12">
      <c r="A32" s="17"/>
      <c r="B32" s="23">
        <v>45</v>
      </c>
      <c r="C32" s="15" t="s">
        <v>26</v>
      </c>
      <c r="D32" s="46"/>
      <c r="E32" s="39"/>
      <c r="F32" s="46"/>
      <c r="G32" s="39"/>
      <c r="H32" s="46"/>
      <c r="I32" s="39"/>
      <c r="J32" s="46"/>
      <c r="K32" s="39"/>
      <c r="L32" s="39"/>
    </row>
    <row r="33" spans="1:12">
      <c r="A33" s="17"/>
      <c r="B33" s="16" t="s">
        <v>27</v>
      </c>
      <c r="C33" s="15" t="s">
        <v>19</v>
      </c>
      <c r="D33" s="111">
        <v>799</v>
      </c>
      <c r="E33" s="111">
        <v>19632</v>
      </c>
      <c r="F33" s="71">
        <v>800</v>
      </c>
      <c r="G33" s="111">
        <v>24132</v>
      </c>
      <c r="H33" s="87">
        <v>800</v>
      </c>
      <c r="I33" s="111">
        <v>24132</v>
      </c>
      <c r="J33" s="71">
        <v>1000</v>
      </c>
      <c r="K33" s="111">
        <v>27438</v>
      </c>
      <c r="L33" s="39">
        <f>SUM(J33:K33)</f>
        <v>28438</v>
      </c>
    </row>
    <row r="34" spans="1:12">
      <c r="A34" s="17"/>
      <c r="B34" s="16" t="s">
        <v>28</v>
      </c>
      <c r="C34" s="15" t="s">
        <v>50</v>
      </c>
      <c r="D34" s="63">
        <v>0</v>
      </c>
      <c r="E34" s="111">
        <v>49</v>
      </c>
      <c r="F34" s="71">
        <v>200</v>
      </c>
      <c r="G34" s="111">
        <v>50</v>
      </c>
      <c r="H34" s="87">
        <v>200</v>
      </c>
      <c r="I34" s="111">
        <v>50</v>
      </c>
      <c r="J34" s="71">
        <v>200</v>
      </c>
      <c r="K34" s="111">
        <v>50</v>
      </c>
      <c r="L34" s="39">
        <f>SUM(J34:K34)</f>
        <v>250</v>
      </c>
    </row>
    <row r="35" spans="1:12">
      <c r="A35" s="17"/>
      <c r="B35" s="16" t="s">
        <v>29</v>
      </c>
      <c r="C35" s="15" t="s">
        <v>51</v>
      </c>
      <c r="D35" s="63">
        <v>0</v>
      </c>
      <c r="E35" s="62">
        <v>100</v>
      </c>
      <c r="F35" s="71">
        <v>200</v>
      </c>
      <c r="G35" s="111">
        <v>100</v>
      </c>
      <c r="H35" s="87">
        <v>200</v>
      </c>
      <c r="I35" s="111">
        <v>100</v>
      </c>
      <c r="J35" s="71">
        <v>200</v>
      </c>
      <c r="K35" s="111">
        <v>100</v>
      </c>
      <c r="L35" s="39">
        <f>SUM(J35:K35)</f>
        <v>300</v>
      </c>
    </row>
    <row r="36" spans="1:12">
      <c r="A36" s="38"/>
      <c r="B36" s="112" t="s">
        <v>30</v>
      </c>
      <c r="C36" s="40" t="s">
        <v>49</v>
      </c>
      <c r="D36" s="79">
        <v>400</v>
      </c>
      <c r="E36" s="67">
        <v>0</v>
      </c>
      <c r="F36" s="104">
        <v>3000</v>
      </c>
      <c r="G36" s="67">
        <v>0</v>
      </c>
      <c r="H36" s="103">
        <v>3000</v>
      </c>
      <c r="I36" s="67">
        <v>0</v>
      </c>
      <c r="J36" s="104">
        <v>5000</v>
      </c>
      <c r="K36" s="67">
        <v>0</v>
      </c>
      <c r="L36" s="94">
        <f>SUM(J36:K36)</f>
        <v>5000</v>
      </c>
    </row>
    <row r="37" spans="1:12">
      <c r="A37" s="17" t="s">
        <v>11</v>
      </c>
      <c r="B37" s="23">
        <v>45</v>
      </c>
      <c r="C37" s="15" t="s">
        <v>26</v>
      </c>
      <c r="D37" s="79">
        <f t="shared" ref="D37:L37" si="2">SUM(D33:D36)</f>
        <v>1199</v>
      </c>
      <c r="E37" s="79">
        <f t="shared" si="2"/>
        <v>19781</v>
      </c>
      <c r="F37" s="94">
        <f t="shared" si="2"/>
        <v>4200</v>
      </c>
      <c r="G37" s="79">
        <f t="shared" si="2"/>
        <v>24282</v>
      </c>
      <c r="H37" s="79">
        <f t="shared" si="2"/>
        <v>4200</v>
      </c>
      <c r="I37" s="79">
        <f t="shared" si="2"/>
        <v>24282</v>
      </c>
      <c r="J37" s="94">
        <f t="shared" si="2"/>
        <v>6400</v>
      </c>
      <c r="K37" s="79">
        <f t="shared" si="2"/>
        <v>27588</v>
      </c>
      <c r="L37" s="79">
        <f t="shared" si="2"/>
        <v>33988</v>
      </c>
    </row>
    <row r="38" spans="1:12" ht="11.1" customHeight="1">
      <c r="A38" s="17"/>
      <c r="B38" s="23"/>
      <c r="C38" s="15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17"/>
      <c r="B39" s="23">
        <v>46</v>
      </c>
      <c r="C39" s="15" t="s">
        <v>31</v>
      </c>
      <c r="D39" s="44"/>
      <c r="E39" s="45"/>
      <c r="F39" s="44"/>
      <c r="G39" s="45"/>
      <c r="H39" s="44"/>
      <c r="I39" s="45"/>
      <c r="J39" s="44"/>
      <c r="K39" s="45"/>
      <c r="L39" s="45"/>
    </row>
    <row r="40" spans="1:12">
      <c r="A40" s="17"/>
      <c r="B40" s="16" t="s">
        <v>32</v>
      </c>
      <c r="C40" s="15" t="s">
        <v>19</v>
      </c>
      <c r="D40" s="110">
        <v>150</v>
      </c>
      <c r="E40" s="110">
        <v>12402</v>
      </c>
      <c r="F40" s="93">
        <v>800</v>
      </c>
      <c r="G40" s="110">
        <v>16930</v>
      </c>
      <c r="H40" s="109">
        <v>800</v>
      </c>
      <c r="I40" s="110">
        <v>16930</v>
      </c>
      <c r="J40" s="93">
        <v>600</v>
      </c>
      <c r="K40" s="110">
        <v>20668</v>
      </c>
      <c r="L40" s="45">
        <f>SUM(J40:K40)</f>
        <v>21268</v>
      </c>
    </row>
    <row r="41" spans="1:12">
      <c r="A41" s="17"/>
      <c r="B41" s="16" t="s">
        <v>33</v>
      </c>
      <c r="C41" s="15" t="s">
        <v>50</v>
      </c>
      <c r="D41" s="66">
        <v>0</v>
      </c>
      <c r="E41" s="72">
        <v>45</v>
      </c>
      <c r="F41" s="93">
        <v>200</v>
      </c>
      <c r="G41" s="110">
        <v>50</v>
      </c>
      <c r="H41" s="109">
        <v>200</v>
      </c>
      <c r="I41" s="110">
        <v>50</v>
      </c>
      <c r="J41" s="93">
        <v>150</v>
      </c>
      <c r="K41" s="110">
        <v>50</v>
      </c>
      <c r="L41" s="45">
        <f>SUM(J41:K41)</f>
        <v>200</v>
      </c>
    </row>
    <row r="42" spans="1:12">
      <c r="A42" s="17"/>
      <c r="B42" s="16" t="s">
        <v>34</v>
      </c>
      <c r="C42" s="15" t="s">
        <v>51</v>
      </c>
      <c r="D42" s="110">
        <v>8</v>
      </c>
      <c r="E42" s="72">
        <v>109</v>
      </c>
      <c r="F42" s="93">
        <v>200</v>
      </c>
      <c r="G42" s="110">
        <v>100</v>
      </c>
      <c r="H42" s="109">
        <v>200</v>
      </c>
      <c r="I42" s="110">
        <v>100</v>
      </c>
      <c r="J42" s="71">
        <v>200</v>
      </c>
      <c r="K42" s="110">
        <v>100</v>
      </c>
      <c r="L42" s="45">
        <f>SUM(J42:K42)</f>
        <v>300</v>
      </c>
    </row>
    <row r="43" spans="1:12">
      <c r="A43" s="17"/>
      <c r="B43" s="16" t="s">
        <v>35</v>
      </c>
      <c r="C43" s="15" t="s">
        <v>49</v>
      </c>
      <c r="D43" s="110">
        <v>174</v>
      </c>
      <c r="E43" s="66">
        <v>0</v>
      </c>
      <c r="F43" s="93">
        <v>2000</v>
      </c>
      <c r="G43" s="66">
        <v>0</v>
      </c>
      <c r="H43" s="109">
        <v>2000</v>
      </c>
      <c r="I43" s="66">
        <v>0</v>
      </c>
      <c r="J43" s="93">
        <v>3000</v>
      </c>
      <c r="K43" s="66">
        <v>0</v>
      </c>
      <c r="L43" s="72">
        <f>SUM(J43:K43)</f>
        <v>3000</v>
      </c>
    </row>
    <row r="44" spans="1:12">
      <c r="A44" s="17" t="s">
        <v>11</v>
      </c>
      <c r="B44" s="23">
        <v>46</v>
      </c>
      <c r="C44" s="15" t="s">
        <v>31</v>
      </c>
      <c r="D44" s="74">
        <f t="shared" ref="D44:L44" si="3">SUM(D40:D43)</f>
        <v>332</v>
      </c>
      <c r="E44" s="74">
        <f t="shared" si="3"/>
        <v>12556</v>
      </c>
      <c r="F44" s="73">
        <f t="shared" si="3"/>
        <v>3200</v>
      </c>
      <c r="G44" s="74">
        <f t="shared" si="3"/>
        <v>17080</v>
      </c>
      <c r="H44" s="74">
        <f t="shared" si="3"/>
        <v>3200</v>
      </c>
      <c r="I44" s="74">
        <f t="shared" si="3"/>
        <v>17080</v>
      </c>
      <c r="J44" s="73">
        <f t="shared" si="3"/>
        <v>3950</v>
      </c>
      <c r="K44" s="74">
        <f t="shared" si="3"/>
        <v>20818</v>
      </c>
      <c r="L44" s="74">
        <f t="shared" si="3"/>
        <v>24768</v>
      </c>
    </row>
    <row r="45" spans="1:12" ht="11.1" customHeight="1">
      <c r="A45" s="17"/>
      <c r="B45" s="23"/>
      <c r="C45" s="15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17"/>
      <c r="B46" s="23">
        <v>47</v>
      </c>
      <c r="C46" s="15" t="s">
        <v>36</v>
      </c>
      <c r="D46" s="44"/>
      <c r="E46" s="45"/>
      <c r="F46" s="44"/>
      <c r="G46" s="45"/>
      <c r="H46" s="44"/>
      <c r="I46" s="45"/>
      <c r="J46" s="44"/>
      <c r="K46" s="45"/>
      <c r="L46" s="45"/>
    </row>
    <row r="47" spans="1:12">
      <c r="A47" s="17"/>
      <c r="B47" s="16" t="s">
        <v>37</v>
      </c>
      <c r="C47" s="15" t="s">
        <v>19</v>
      </c>
      <c r="D47" s="110">
        <v>325</v>
      </c>
      <c r="E47" s="110">
        <v>4872</v>
      </c>
      <c r="F47" s="93">
        <v>800</v>
      </c>
      <c r="G47" s="110">
        <v>7621</v>
      </c>
      <c r="H47" s="109">
        <v>800</v>
      </c>
      <c r="I47" s="110">
        <v>7621</v>
      </c>
      <c r="J47" s="93">
        <v>500</v>
      </c>
      <c r="K47" s="110">
        <v>9196</v>
      </c>
      <c r="L47" s="45">
        <f>SUM(J47:K47)</f>
        <v>9696</v>
      </c>
    </row>
    <row r="48" spans="1:12">
      <c r="A48" s="17"/>
      <c r="B48" s="16" t="s">
        <v>38</v>
      </c>
      <c r="C48" s="15" t="s">
        <v>50</v>
      </c>
      <c r="D48" s="66">
        <v>0</v>
      </c>
      <c r="E48" s="110">
        <v>40</v>
      </c>
      <c r="F48" s="93">
        <v>200</v>
      </c>
      <c r="G48" s="110">
        <v>40</v>
      </c>
      <c r="H48" s="109">
        <v>200</v>
      </c>
      <c r="I48" s="110">
        <v>40</v>
      </c>
      <c r="J48" s="93">
        <v>150</v>
      </c>
      <c r="K48" s="110">
        <v>40</v>
      </c>
      <c r="L48" s="45">
        <f>SUM(J48:K48)</f>
        <v>190</v>
      </c>
    </row>
    <row r="49" spans="1:12">
      <c r="A49" s="17"/>
      <c r="B49" s="16" t="s">
        <v>52</v>
      </c>
      <c r="C49" s="15" t="s">
        <v>51</v>
      </c>
      <c r="D49" s="110">
        <v>32</v>
      </c>
      <c r="E49" s="110">
        <v>100</v>
      </c>
      <c r="F49" s="93">
        <v>200</v>
      </c>
      <c r="G49" s="110">
        <v>100</v>
      </c>
      <c r="H49" s="109">
        <v>200</v>
      </c>
      <c r="I49" s="110">
        <v>100</v>
      </c>
      <c r="J49" s="71">
        <v>200</v>
      </c>
      <c r="K49" s="110">
        <v>100</v>
      </c>
      <c r="L49" s="45">
        <f>SUM(J49:K49)</f>
        <v>300</v>
      </c>
    </row>
    <row r="50" spans="1:12">
      <c r="A50" s="17"/>
      <c r="B50" s="16" t="s">
        <v>39</v>
      </c>
      <c r="C50" s="15" t="s">
        <v>49</v>
      </c>
      <c r="D50" s="110">
        <v>179</v>
      </c>
      <c r="E50" s="66">
        <v>0</v>
      </c>
      <c r="F50" s="93">
        <v>2000</v>
      </c>
      <c r="G50" s="66">
        <v>0</v>
      </c>
      <c r="H50" s="109">
        <v>2000</v>
      </c>
      <c r="I50" s="66">
        <v>0</v>
      </c>
      <c r="J50" s="93">
        <v>3000</v>
      </c>
      <c r="K50" s="66">
        <v>0</v>
      </c>
      <c r="L50" s="72">
        <f>SUM(J50:K50)</f>
        <v>3000</v>
      </c>
    </row>
    <row r="51" spans="1:12">
      <c r="A51" s="17" t="s">
        <v>11</v>
      </c>
      <c r="B51" s="23">
        <v>47</v>
      </c>
      <c r="C51" s="15" t="s">
        <v>36</v>
      </c>
      <c r="D51" s="74">
        <f t="shared" ref="D51:L51" si="4">SUM(D47:D50)</f>
        <v>536</v>
      </c>
      <c r="E51" s="74">
        <f t="shared" si="4"/>
        <v>5012</v>
      </c>
      <c r="F51" s="73">
        <f t="shared" si="4"/>
        <v>3200</v>
      </c>
      <c r="G51" s="74">
        <f t="shared" si="4"/>
        <v>7761</v>
      </c>
      <c r="H51" s="74">
        <f t="shared" si="4"/>
        <v>3200</v>
      </c>
      <c r="I51" s="74">
        <f t="shared" si="4"/>
        <v>7761</v>
      </c>
      <c r="J51" s="73">
        <f t="shared" si="4"/>
        <v>3850</v>
      </c>
      <c r="K51" s="74">
        <f t="shared" si="4"/>
        <v>9336</v>
      </c>
      <c r="L51" s="74">
        <f t="shared" si="4"/>
        <v>13186</v>
      </c>
    </row>
    <row r="52" spans="1:12" ht="11.1" customHeight="1">
      <c r="A52" s="17"/>
      <c r="B52" s="23"/>
      <c r="C52" s="15"/>
      <c r="D52" s="39"/>
      <c r="E52" s="39"/>
      <c r="F52" s="39"/>
      <c r="G52" s="39"/>
      <c r="H52" s="39"/>
      <c r="I52" s="39"/>
      <c r="J52" s="39"/>
      <c r="K52" s="39"/>
      <c r="L52" s="39"/>
    </row>
    <row r="53" spans="1:12">
      <c r="A53" s="17"/>
      <c r="B53" s="23">
        <v>48</v>
      </c>
      <c r="C53" s="15" t="s">
        <v>40</v>
      </c>
      <c r="D53" s="44"/>
      <c r="E53" s="45"/>
      <c r="F53" s="44"/>
      <c r="G53" s="45"/>
      <c r="H53" s="44"/>
      <c r="I53" s="45"/>
      <c r="J53" s="44"/>
      <c r="K53" s="45"/>
      <c r="L53" s="45"/>
    </row>
    <row r="54" spans="1:12">
      <c r="A54" s="17"/>
      <c r="B54" s="16" t="s">
        <v>41</v>
      </c>
      <c r="C54" s="15" t="s">
        <v>19</v>
      </c>
      <c r="D54" s="110">
        <v>347</v>
      </c>
      <c r="E54" s="110">
        <v>17367</v>
      </c>
      <c r="F54" s="93">
        <v>800</v>
      </c>
      <c r="G54" s="110">
        <v>23730</v>
      </c>
      <c r="H54" s="109">
        <v>800</v>
      </c>
      <c r="I54" s="110">
        <v>23730</v>
      </c>
      <c r="J54" s="93">
        <v>1000</v>
      </c>
      <c r="K54" s="110">
        <v>26025</v>
      </c>
      <c r="L54" s="45">
        <f>SUM(J54:K54)</f>
        <v>27025</v>
      </c>
    </row>
    <row r="55" spans="1:12">
      <c r="A55" s="17"/>
      <c r="B55" s="16" t="s">
        <v>42</v>
      </c>
      <c r="C55" s="15" t="s">
        <v>50</v>
      </c>
      <c r="D55" s="66">
        <v>0</v>
      </c>
      <c r="E55" s="110">
        <v>44</v>
      </c>
      <c r="F55" s="93">
        <v>200</v>
      </c>
      <c r="G55" s="110">
        <v>50</v>
      </c>
      <c r="H55" s="109">
        <v>200</v>
      </c>
      <c r="I55" s="110">
        <v>50</v>
      </c>
      <c r="J55" s="93">
        <v>200</v>
      </c>
      <c r="K55" s="110">
        <v>50</v>
      </c>
      <c r="L55" s="45">
        <f>SUM(J55:K55)</f>
        <v>250</v>
      </c>
    </row>
    <row r="56" spans="1:12">
      <c r="A56" s="17"/>
      <c r="B56" s="16" t="s">
        <v>43</v>
      </c>
      <c r="C56" s="15" t="s">
        <v>51</v>
      </c>
      <c r="D56" s="66">
        <v>0</v>
      </c>
      <c r="E56" s="110">
        <v>100</v>
      </c>
      <c r="F56" s="93">
        <v>200</v>
      </c>
      <c r="G56" s="110">
        <v>100</v>
      </c>
      <c r="H56" s="109">
        <v>200</v>
      </c>
      <c r="I56" s="110">
        <v>100</v>
      </c>
      <c r="J56" s="71">
        <v>200</v>
      </c>
      <c r="K56" s="110">
        <v>100</v>
      </c>
      <c r="L56" s="45">
        <f>SUM(J56:K56)</f>
        <v>300</v>
      </c>
    </row>
    <row r="57" spans="1:12">
      <c r="A57" s="17"/>
      <c r="B57" s="16" t="s">
        <v>45</v>
      </c>
      <c r="C57" s="15" t="s">
        <v>49</v>
      </c>
      <c r="D57" s="110">
        <v>349</v>
      </c>
      <c r="E57" s="66">
        <v>0</v>
      </c>
      <c r="F57" s="93">
        <v>3000</v>
      </c>
      <c r="G57" s="66">
        <v>0</v>
      </c>
      <c r="H57" s="109">
        <v>3000</v>
      </c>
      <c r="I57" s="66">
        <v>0</v>
      </c>
      <c r="J57" s="93">
        <v>5000</v>
      </c>
      <c r="K57" s="66">
        <v>0</v>
      </c>
      <c r="L57" s="72">
        <f>SUM(J57:K57)</f>
        <v>5000</v>
      </c>
    </row>
    <row r="58" spans="1:12">
      <c r="A58" s="17" t="s">
        <v>11</v>
      </c>
      <c r="B58" s="23">
        <v>48</v>
      </c>
      <c r="C58" s="15" t="s">
        <v>40</v>
      </c>
      <c r="D58" s="74">
        <f t="shared" ref="D58:L58" si="5">SUM(D54:D57)</f>
        <v>696</v>
      </c>
      <c r="E58" s="74">
        <f t="shared" si="5"/>
        <v>17511</v>
      </c>
      <c r="F58" s="73">
        <f t="shared" si="5"/>
        <v>4200</v>
      </c>
      <c r="G58" s="74">
        <f t="shared" si="5"/>
        <v>23880</v>
      </c>
      <c r="H58" s="74">
        <f t="shared" si="5"/>
        <v>4200</v>
      </c>
      <c r="I58" s="74">
        <f t="shared" si="5"/>
        <v>23880</v>
      </c>
      <c r="J58" s="73">
        <f t="shared" si="5"/>
        <v>6400</v>
      </c>
      <c r="K58" s="74">
        <f t="shared" si="5"/>
        <v>26175</v>
      </c>
      <c r="L58" s="74">
        <f t="shared" si="5"/>
        <v>32575</v>
      </c>
    </row>
    <row r="59" spans="1:12">
      <c r="A59" s="17" t="s">
        <v>11</v>
      </c>
      <c r="B59" s="23">
        <v>16</v>
      </c>
      <c r="C59" s="15" t="s">
        <v>16</v>
      </c>
      <c r="D59" s="74">
        <f t="shared" ref="D59:L59" si="6">D58+D51+D44+D37+D30</f>
        <v>35887</v>
      </c>
      <c r="E59" s="74">
        <f t="shared" si="6"/>
        <v>85339</v>
      </c>
      <c r="F59" s="73">
        <f t="shared" si="6"/>
        <v>37200</v>
      </c>
      <c r="G59" s="74">
        <f t="shared" si="6"/>
        <v>104175</v>
      </c>
      <c r="H59" s="74">
        <f t="shared" si="6"/>
        <v>37200</v>
      </c>
      <c r="I59" s="74">
        <f t="shared" si="6"/>
        <v>104175</v>
      </c>
      <c r="J59" s="73">
        <f t="shared" si="6"/>
        <v>46200</v>
      </c>
      <c r="K59" s="74">
        <f t="shared" si="6"/>
        <v>130343</v>
      </c>
      <c r="L59" s="74">
        <f t="shared" si="6"/>
        <v>176543</v>
      </c>
    </row>
    <row r="60" spans="1:12">
      <c r="A60" s="17" t="s">
        <v>11</v>
      </c>
      <c r="B60" s="24">
        <v>1E-3</v>
      </c>
      <c r="C60" s="18" t="s">
        <v>15</v>
      </c>
      <c r="D60" s="75">
        <f t="shared" ref="D60:L60" si="7">D59</f>
        <v>35887</v>
      </c>
      <c r="E60" s="75">
        <f t="shared" si="7"/>
        <v>85339</v>
      </c>
      <c r="F60" s="86">
        <f t="shared" si="7"/>
        <v>37200</v>
      </c>
      <c r="G60" s="75">
        <f t="shared" si="7"/>
        <v>104175</v>
      </c>
      <c r="H60" s="75">
        <f t="shared" si="7"/>
        <v>37200</v>
      </c>
      <c r="I60" s="75">
        <f t="shared" si="7"/>
        <v>104175</v>
      </c>
      <c r="J60" s="86">
        <f t="shared" si="7"/>
        <v>46200</v>
      </c>
      <c r="K60" s="75">
        <f t="shared" si="7"/>
        <v>130343</v>
      </c>
      <c r="L60" s="75">
        <f t="shared" si="7"/>
        <v>176543</v>
      </c>
    </row>
    <row r="61" spans="1:12" ht="11.1" customHeight="1">
      <c r="A61" s="17"/>
      <c r="B61" s="26"/>
      <c r="C61" s="18"/>
      <c r="D61" s="39"/>
      <c r="E61" s="39"/>
      <c r="F61" s="39"/>
      <c r="G61" s="39"/>
      <c r="H61" s="39"/>
      <c r="I61" s="39"/>
      <c r="J61" s="39"/>
      <c r="K61" s="39"/>
      <c r="L61" s="39"/>
    </row>
    <row r="62" spans="1:12">
      <c r="A62" s="17"/>
      <c r="B62" s="24">
        <v>0.104</v>
      </c>
      <c r="C62" s="18" t="s">
        <v>46</v>
      </c>
      <c r="D62" s="39"/>
      <c r="E62" s="39"/>
      <c r="F62" s="39"/>
      <c r="G62" s="39"/>
      <c r="H62" s="39"/>
      <c r="I62" s="39"/>
      <c r="J62" s="39"/>
      <c r="K62" s="39"/>
      <c r="L62" s="39"/>
    </row>
    <row r="63" spans="1:12">
      <c r="A63" s="17"/>
      <c r="B63" s="14">
        <v>16</v>
      </c>
      <c r="C63" s="15" t="s">
        <v>16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>
      <c r="A64" s="17"/>
      <c r="B64" s="14">
        <v>45</v>
      </c>
      <c r="C64" s="15" t="s">
        <v>26</v>
      </c>
      <c r="D64" s="44"/>
      <c r="E64" s="45"/>
      <c r="F64" s="44"/>
      <c r="G64" s="45"/>
      <c r="H64" s="44"/>
      <c r="I64" s="45"/>
      <c r="J64" s="44"/>
      <c r="K64" s="45"/>
      <c r="L64" s="45"/>
    </row>
    <row r="65" spans="1:12">
      <c r="A65" s="17"/>
      <c r="B65" s="16" t="s">
        <v>27</v>
      </c>
      <c r="C65" s="15" t="s">
        <v>19</v>
      </c>
      <c r="D65" s="111">
        <v>505</v>
      </c>
      <c r="E65" s="111">
        <v>11986</v>
      </c>
      <c r="F65" s="71">
        <v>800</v>
      </c>
      <c r="G65" s="111">
        <v>11219</v>
      </c>
      <c r="H65" s="87">
        <v>800</v>
      </c>
      <c r="I65" s="111">
        <v>11219</v>
      </c>
      <c r="J65" s="71">
        <v>1000</v>
      </c>
      <c r="K65" s="111">
        <v>15967</v>
      </c>
      <c r="L65" s="39">
        <f>SUM(J65:K65)</f>
        <v>16967</v>
      </c>
    </row>
    <row r="66" spans="1:12">
      <c r="A66" s="17"/>
      <c r="B66" s="16" t="s">
        <v>28</v>
      </c>
      <c r="C66" s="15" t="s">
        <v>50</v>
      </c>
      <c r="D66" s="63">
        <v>0</v>
      </c>
      <c r="E66" s="62">
        <v>49</v>
      </c>
      <c r="F66" s="64">
        <v>0</v>
      </c>
      <c r="G66" s="111">
        <v>100</v>
      </c>
      <c r="H66" s="64">
        <v>0</v>
      </c>
      <c r="I66" s="111">
        <v>100</v>
      </c>
      <c r="J66" s="64">
        <v>0</v>
      </c>
      <c r="K66" s="111">
        <v>100</v>
      </c>
      <c r="L66" s="39">
        <f>SUM(J66:K66)</f>
        <v>100</v>
      </c>
    </row>
    <row r="67" spans="1:12">
      <c r="A67" s="17"/>
      <c r="B67" s="16" t="s">
        <v>29</v>
      </c>
      <c r="C67" s="15" t="s">
        <v>51</v>
      </c>
      <c r="D67" s="66">
        <v>0</v>
      </c>
      <c r="E67" s="110">
        <v>42</v>
      </c>
      <c r="F67" s="65">
        <v>0</v>
      </c>
      <c r="G67" s="110">
        <v>50</v>
      </c>
      <c r="H67" s="65">
        <v>0</v>
      </c>
      <c r="I67" s="110">
        <v>50</v>
      </c>
      <c r="J67" s="65">
        <v>0</v>
      </c>
      <c r="K67" s="110">
        <v>50</v>
      </c>
      <c r="L67" s="45">
        <f>SUM(J67:K67)</f>
        <v>50</v>
      </c>
    </row>
    <row r="68" spans="1:12">
      <c r="A68" s="17" t="s">
        <v>11</v>
      </c>
      <c r="B68" s="14">
        <v>45</v>
      </c>
      <c r="C68" s="15" t="s">
        <v>26</v>
      </c>
      <c r="D68" s="74">
        <f t="shared" ref="D68:L68" si="8">SUM(D65:D67)</f>
        <v>505</v>
      </c>
      <c r="E68" s="74">
        <f t="shared" si="8"/>
        <v>12077</v>
      </c>
      <c r="F68" s="73">
        <f t="shared" si="8"/>
        <v>800</v>
      </c>
      <c r="G68" s="74">
        <f t="shared" si="8"/>
        <v>11369</v>
      </c>
      <c r="H68" s="74">
        <f t="shared" si="8"/>
        <v>800</v>
      </c>
      <c r="I68" s="74">
        <f t="shared" si="8"/>
        <v>11369</v>
      </c>
      <c r="J68" s="73">
        <f t="shared" si="8"/>
        <v>1000</v>
      </c>
      <c r="K68" s="74">
        <f t="shared" si="8"/>
        <v>16117</v>
      </c>
      <c r="L68" s="74">
        <f t="shared" si="8"/>
        <v>17117</v>
      </c>
    </row>
    <row r="69" spans="1:12" ht="11.1" customHeight="1">
      <c r="A69" s="17"/>
      <c r="B69" s="14"/>
      <c r="C69" s="15"/>
      <c r="D69" s="39"/>
      <c r="E69" s="39"/>
      <c r="F69" s="39"/>
      <c r="G69" s="39"/>
      <c r="H69" s="39"/>
      <c r="I69" s="39"/>
      <c r="J69" s="39"/>
      <c r="K69" s="39"/>
      <c r="L69" s="39"/>
    </row>
    <row r="70" spans="1:12">
      <c r="A70" s="17"/>
      <c r="B70" s="14">
        <v>46</v>
      </c>
      <c r="C70" s="15" t="s">
        <v>31</v>
      </c>
      <c r="D70" s="46"/>
      <c r="E70" s="39"/>
      <c r="F70" s="46"/>
      <c r="G70" s="39"/>
      <c r="H70" s="46"/>
      <c r="I70" s="39"/>
      <c r="J70" s="46"/>
      <c r="K70" s="39"/>
      <c r="L70" s="39"/>
    </row>
    <row r="71" spans="1:12">
      <c r="A71" s="38"/>
      <c r="B71" s="112" t="s">
        <v>32</v>
      </c>
      <c r="C71" s="40" t="s">
        <v>19</v>
      </c>
      <c r="D71" s="79">
        <v>320</v>
      </c>
      <c r="E71" s="79">
        <v>5422</v>
      </c>
      <c r="F71" s="104">
        <v>800</v>
      </c>
      <c r="G71" s="79">
        <v>5770</v>
      </c>
      <c r="H71" s="103">
        <v>800</v>
      </c>
      <c r="I71" s="79">
        <v>5770</v>
      </c>
      <c r="J71" s="104">
        <v>500</v>
      </c>
      <c r="K71" s="79">
        <v>7028</v>
      </c>
      <c r="L71" s="68">
        <f>SUM(J71:K71)</f>
        <v>7528</v>
      </c>
    </row>
    <row r="72" spans="1:12">
      <c r="A72" s="17"/>
      <c r="B72" s="16" t="s">
        <v>33</v>
      </c>
      <c r="C72" s="15" t="s">
        <v>50</v>
      </c>
      <c r="D72" s="66">
        <v>0</v>
      </c>
      <c r="E72" s="72">
        <v>49</v>
      </c>
      <c r="F72" s="66">
        <v>0</v>
      </c>
      <c r="G72" s="110">
        <v>100</v>
      </c>
      <c r="H72" s="65">
        <v>0</v>
      </c>
      <c r="I72" s="110">
        <v>100</v>
      </c>
      <c r="J72" s="66">
        <v>0</v>
      </c>
      <c r="K72" s="110">
        <v>60</v>
      </c>
      <c r="L72" s="45">
        <f>SUM(J72:K72)</f>
        <v>60</v>
      </c>
    </row>
    <row r="73" spans="1:12">
      <c r="A73" s="17"/>
      <c r="B73" s="16" t="s">
        <v>34</v>
      </c>
      <c r="C73" s="15" t="s">
        <v>51</v>
      </c>
      <c r="D73" s="66">
        <v>0</v>
      </c>
      <c r="E73" s="72">
        <v>46</v>
      </c>
      <c r="F73" s="66">
        <v>0</v>
      </c>
      <c r="G73" s="110">
        <v>50</v>
      </c>
      <c r="H73" s="65">
        <v>0</v>
      </c>
      <c r="I73" s="110">
        <v>50</v>
      </c>
      <c r="J73" s="66">
        <v>0</v>
      </c>
      <c r="K73" s="110">
        <v>60</v>
      </c>
      <c r="L73" s="45">
        <f>SUM(J73:K73)</f>
        <v>60</v>
      </c>
    </row>
    <row r="74" spans="1:12">
      <c r="A74" s="17" t="s">
        <v>11</v>
      </c>
      <c r="B74" s="14">
        <v>46</v>
      </c>
      <c r="C74" s="15" t="s">
        <v>31</v>
      </c>
      <c r="D74" s="75">
        <f t="shared" ref="D74:L74" si="9">SUM(D71:D73)</f>
        <v>320</v>
      </c>
      <c r="E74" s="75">
        <f t="shared" si="9"/>
        <v>5517</v>
      </c>
      <c r="F74" s="86">
        <f t="shared" si="9"/>
        <v>800</v>
      </c>
      <c r="G74" s="75">
        <f t="shared" si="9"/>
        <v>5920</v>
      </c>
      <c r="H74" s="75">
        <f t="shared" si="9"/>
        <v>800</v>
      </c>
      <c r="I74" s="75">
        <f t="shared" si="9"/>
        <v>5920</v>
      </c>
      <c r="J74" s="86">
        <f t="shared" si="9"/>
        <v>500</v>
      </c>
      <c r="K74" s="75">
        <f t="shared" si="9"/>
        <v>7148</v>
      </c>
      <c r="L74" s="75">
        <f t="shared" si="9"/>
        <v>7648</v>
      </c>
    </row>
    <row r="75" spans="1:12">
      <c r="A75" s="17"/>
      <c r="B75" s="14"/>
      <c r="C75" s="15"/>
      <c r="D75" s="39"/>
      <c r="E75" s="39"/>
      <c r="F75" s="46"/>
      <c r="G75" s="46"/>
      <c r="H75" s="46"/>
      <c r="I75" s="46"/>
      <c r="J75" s="46"/>
      <c r="K75" s="46"/>
      <c r="L75" s="46"/>
    </row>
    <row r="76" spans="1:12">
      <c r="A76" s="17"/>
      <c r="B76" s="14">
        <v>47</v>
      </c>
      <c r="C76" s="15" t="s">
        <v>36</v>
      </c>
      <c r="D76" s="44"/>
      <c r="E76" s="45"/>
      <c r="F76" s="44"/>
      <c r="G76" s="45"/>
      <c r="H76" s="44"/>
      <c r="I76" s="45"/>
      <c r="J76" s="44"/>
      <c r="K76" s="45"/>
      <c r="L76" s="45"/>
    </row>
    <row r="77" spans="1:12">
      <c r="A77" s="17"/>
      <c r="B77" s="16" t="s">
        <v>37</v>
      </c>
      <c r="C77" s="15" t="s">
        <v>19</v>
      </c>
      <c r="D77" s="110">
        <v>782</v>
      </c>
      <c r="E77" s="110">
        <v>2769</v>
      </c>
      <c r="F77" s="93">
        <v>800</v>
      </c>
      <c r="G77" s="110">
        <v>3106</v>
      </c>
      <c r="H77" s="109">
        <v>800</v>
      </c>
      <c r="I77" s="45">
        <v>3106</v>
      </c>
      <c r="J77" s="93">
        <v>500</v>
      </c>
      <c r="K77" s="110">
        <v>4496</v>
      </c>
      <c r="L77" s="45">
        <f>SUM(J77:K77)</f>
        <v>4996</v>
      </c>
    </row>
    <row r="78" spans="1:12">
      <c r="A78" s="17"/>
      <c r="B78" s="16" t="s">
        <v>38</v>
      </c>
      <c r="C78" s="15" t="s">
        <v>50</v>
      </c>
      <c r="D78" s="66">
        <v>0</v>
      </c>
      <c r="E78" s="110">
        <v>50</v>
      </c>
      <c r="F78" s="66">
        <v>0</v>
      </c>
      <c r="G78" s="110">
        <v>100</v>
      </c>
      <c r="H78" s="65">
        <v>0</v>
      </c>
      <c r="I78" s="110">
        <v>100</v>
      </c>
      <c r="J78" s="66">
        <v>0</v>
      </c>
      <c r="K78" s="110">
        <v>60</v>
      </c>
      <c r="L78" s="45">
        <f>SUM(J78:K78)</f>
        <v>60</v>
      </c>
    </row>
    <row r="79" spans="1:12">
      <c r="A79" s="17"/>
      <c r="B79" s="16" t="s">
        <v>52</v>
      </c>
      <c r="C79" s="15" t="s">
        <v>51</v>
      </c>
      <c r="D79" s="66">
        <v>0</v>
      </c>
      <c r="E79" s="110">
        <v>50</v>
      </c>
      <c r="F79" s="66">
        <v>0</v>
      </c>
      <c r="G79" s="110">
        <v>50</v>
      </c>
      <c r="H79" s="65">
        <v>0</v>
      </c>
      <c r="I79" s="110">
        <v>50</v>
      </c>
      <c r="J79" s="66">
        <v>0</v>
      </c>
      <c r="K79" s="110">
        <v>60</v>
      </c>
      <c r="L79" s="45">
        <f>SUM(J79:K79)</f>
        <v>60</v>
      </c>
    </row>
    <row r="80" spans="1:12">
      <c r="A80" s="17" t="s">
        <v>11</v>
      </c>
      <c r="B80" s="14">
        <v>47</v>
      </c>
      <c r="C80" s="15" t="s">
        <v>36</v>
      </c>
      <c r="D80" s="75">
        <f t="shared" ref="D80:L80" si="10">SUM(D77:D79)</f>
        <v>782</v>
      </c>
      <c r="E80" s="75">
        <f t="shared" si="10"/>
        <v>2869</v>
      </c>
      <c r="F80" s="86">
        <f t="shared" si="10"/>
        <v>800</v>
      </c>
      <c r="G80" s="75">
        <f t="shared" si="10"/>
        <v>3256</v>
      </c>
      <c r="H80" s="75">
        <f t="shared" si="10"/>
        <v>800</v>
      </c>
      <c r="I80" s="75">
        <f t="shared" si="10"/>
        <v>3256</v>
      </c>
      <c r="J80" s="86">
        <f t="shared" si="10"/>
        <v>500</v>
      </c>
      <c r="K80" s="75">
        <f t="shared" si="10"/>
        <v>4616</v>
      </c>
      <c r="L80" s="75">
        <f t="shared" si="10"/>
        <v>5116</v>
      </c>
    </row>
    <row r="81" spans="1:12">
      <c r="A81" s="17"/>
      <c r="B81" s="14"/>
      <c r="C81" s="15"/>
      <c r="D81" s="39"/>
      <c r="E81" s="39"/>
      <c r="F81" s="46"/>
      <c r="G81" s="46"/>
      <c r="H81" s="46"/>
      <c r="I81" s="46"/>
      <c r="J81" s="46"/>
      <c r="K81" s="46"/>
      <c r="L81" s="46"/>
    </row>
    <row r="82" spans="1:12">
      <c r="A82" s="17"/>
      <c r="B82" s="14">
        <v>48</v>
      </c>
      <c r="C82" s="15" t="s">
        <v>40</v>
      </c>
      <c r="D82" s="44"/>
      <c r="E82" s="45"/>
      <c r="F82" s="44"/>
      <c r="G82" s="45"/>
      <c r="H82" s="44"/>
      <c r="I82" s="45"/>
      <c r="J82" s="44"/>
      <c r="K82" s="45"/>
      <c r="L82" s="45"/>
    </row>
    <row r="83" spans="1:12">
      <c r="A83" s="17"/>
      <c r="B83" s="16" t="s">
        <v>41</v>
      </c>
      <c r="C83" s="15" t="s">
        <v>19</v>
      </c>
      <c r="D83" s="110">
        <v>903</v>
      </c>
      <c r="E83" s="110">
        <v>3975</v>
      </c>
      <c r="F83" s="93">
        <v>800</v>
      </c>
      <c r="G83" s="110">
        <v>4786</v>
      </c>
      <c r="H83" s="109">
        <v>800</v>
      </c>
      <c r="I83" s="110">
        <v>4786</v>
      </c>
      <c r="J83" s="93">
        <v>1000</v>
      </c>
      <c r="K83" s="110">
        <v>4590</v>
      </c>
      <c r="L83" s="45">
        <f>SUM(J83:K83)</f>
        <v>5590</v>
      </c>
    </row>
    <row r="84" spans="1:12">
      <c r="A84" s="17"/>
      <c r="B84" s="16" t="s">
        <v>42</v>
      </c>
      <c r="C84" s="15" t="s">
        <v>50</v>
      </c>
      <c r="D84" s="65">
        <v>0</v>
      </c>
      <c r="E84" s="110">
        <v>50</v>
      </c>
      <c r="F84" s="66">
        <v>0</v>
      </c>
      <c r="G84" s="110">
        <v>100</v>
      </c>
      <c r="H84" s="65">
        <v>0</v>
      </c>
      <c r="I84" s="110">
        <v>100</v>
      </c>
      <c r="J84" s="66">
        <v>0</v>
      </c>
      <c r="K84" s="110">
        <v>60</v>
      </c>
      <c r="L84" s="45">
        <f>SUM(J84:K84)</f>
        <v>60</v>
      </c>
    </row>
    <row r="85" spans="1:12">
      <c r="A85" s="17"/>
      <c r="B85" s="16" t="s">
        <v>43</v>
      </c>
      <c r="C85" s="15" t="s">
        <v>51</v>
      </c>
      <c r="D85" s="66">
        <v>0</v>
      </c>
      <c r="E85" s="110">
        <v>49</v>
      </c>
      <c r="F85" s="66">
        <v>0</v>
      </c>
      <c r="G85" s="110">
        <v>50</v>
      </c>
      <c r="H85" s="65">
        <v>0</v>
      </c>
      <c r="I85" s="110">
        <v>50</v>
      </c>
      <c r="J85" s="66">
        <v>0</v>
      </c>
      <c r="K85" s="110">
        <v>60</v>
      </c>
      <c r="L85" s="45">
        <f>SUM(J85:K85)</f>
        <v>60</v>
      </c>
    </row>
    <row r="86" spans="1:12">
      <c r="A86" s="17" t="s">
        <v>11</v>
      </c>
      <c r="B86" s="14">
        <v>48</v>
      </c>
      <c r="C86" s="15" t="s">
        <v>40</v>
      </c>
      <c r="D86" s="75">
        <f t="shared" ref="D86:L86" si="11">SUM(D83:D85)</f>
        <v>903</v>
      </c>
      <c r="E86" s="75">
        <f t="shared" si="11"/>
        <v>4074</v>
      </c>
      <c r="F86" s="75">
        <f t="shared" si="11"/>
        <v>800</v>
      </c>
      <c r="G86" s="75">
        <f t="shared" si="11"/>
        <v>4936</v>
      </c>
      <c r="H86" s="75">
        <f t="shared" si="11"/>
        <v>800</v>
      </c>
      <c r="I86" s="75">
        <f t="shared" si="11"/>
        <v>4936</v>
      </c>
      <c r="J86" s="86">
        <f t="shared" si="11"/>
        <v>1000</v>
      </c>
      <c r="K86" s="75">
        <f t="shared" si="11"/>
        <v>4710</v>
      </c>
      <c r="L86" s="75">
        <f t="shared" si="11"/>
        <v>5710</v>
      </c>
    </row>
    <row r="87" spans="1:12">
      <c r="A87" s="17"/>
      <c r="B87" s="14"/>
      <c r="C87" s="15"/>
      <c r="D87" s="101"/>
      <c r="E87" s="101"/>
      <c r="F87" s="101"/>
      <c r="G87" s="101"/>
      <c r="H87" s="101"/>
      <c r="I87" s="101"/>
      <c r="J87" s="113"/>
      <c r="K87" s="101"/>
      <c r="L87" s="101"/>
    </row>
    <row r="88" spans="1:12">
      <c r="A88" s="17"/>
      <c r="B88" s="14">
        <v>60</v>
      </c>
      <c r="C88" s="15" t="s">
        <v>47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>
      <c r="A89" s="17"/>
      <c r="B89" s="16" t="s">
        <v>48</v>
      </c>
      <c r="C89" s="15" t="s">
        <v>49</v>
      </c>
      <c r="D89" s="87">
        <v>15514</v>
      </c>
      <c r="E89" s="63">
        <v>0</v>
      </c>
      <c r="F89" s="71">
        <v>4500</v>
      </c>
      <c r="G89" s="63">
        <v>0</v>
      </c>
      <c r="H89" s="87">
        <v>4500</v>
      </c>
      <c r="I89" s="63">
        <v>0</v>
      </c>
      <c r="J89" s="71">
        <v>3500</v>
      </c>
      <c r="K89" s="63">
        <v>0</v>
      </c>
      <c r="L89" s="71">
        <f>SUM(J89:K89)</f>
        <v>3500</v>
      </c>
    </row>
    <row r="90" spans="1:12">
      <c r="A90" s="17" t="s">
        <v>11</v>
      </c>
      <c r="B90" s="14">
        <v>60</v>
      </c>
      <c r="C90" s="15" t="s">
        <v>47</v>
      </c>
      <c r="D90" s="86">
        <f t="shared" ref="D90:L90" si="12">SUM(D89:D89)</f>
        <v>15514</v>
      </c>
      <c r="E90" s="76">
        <f t="shared" si="12"/>
        <v>0</v>
      </c>
      <c r="F90" s="86">
        <f t="shared" si="12"/>
        <v>4500</v>
      </c>
      <c r="G90" s="76">
        <f t="shared" si="12"/>
        <v>0</v>
      </c>
      <c r="H90" s="86">
        <f t="shared" si="12"/>
        <v>4500</v>
      </c>
      <c r="I90" s="76">
        <f t="shared" si="12"/>
        <v>0</v>
      </c>
      <c r="J90" s="86">
        <f t="shared" si="12"/>
        <v>3500</v>
      </c>
      <c r="K90" s="76">
        <f t="shared" si="12"/>
        <v>0</v>
      </c>
      <c r="L90" s="86">
        <f t="shared" si="12"/>
        <v>3500</v>
      </c>
    </row>
    <row r="91" spans="1:12">
      <c r="A91" s="17" t="s">
        <v>11</v>
      </c>
      <c r="B91" s="14">
        <v>16</v>
      </c>
      <c r="C91" s="15" t="s">
        <v>16</v>
      </c>
      <c r="D91" s="77">
        <f t="shared" ref="D91:L91" si="13">D86+D80+D74+D68+D90</f>
        <v>18024</v>
      </c>
      <c r="E91" s="77">
        <f t="shared" si="13"/>
        <v>24537</v>
      </c>
      <c r="F91" s="114">
        <f t="shared" si="13"/>
        <v>7700</v>
      </c>
      <c r="G91" s="77">
        <f t="shared" si="13"/>
        <v>25481</v>
      </c>
      <c r="H91" s="77">
        <f t="shared" si="13"/>
        <v>7700</v>
      </c>
      <c r="I91" s="77">
        <f t="shared" si="13"/>
        <v>25481</v>
      </c>
      <c r="J91" s="114">
        <f t="shared" si="13"/>
        <v>6500</v>
      </c>
      <c r="K91" s="77">
        <f t="shared" si="13"/>
        <v>32591</v>
      </c>
      <c r="L91" s="77">
        <f t="shared" si="13"/>
        <v>39091</v>
      </c>
    </row>
    <row r="92" spans="1:12">
      <c r="A92" s="17" t="s">
        <v>11</v>
      </c>
      <c r="B92" s="24">
        <v>0.104</v>
      </c>
      <c r="C92" s="18" t="s">
        <v>46</v>
      </c>
      <c r="D92" s="74">
        <f t="shared" ref="D92:L92" si="14">D91</f>
        <v>18024</v>
      </c>
      <c r="E92" s="74">
        <f t="shared" si="14"/>
        <v>24537</v>
      </c>
      <c r="F92" s="73">
        <f t="shared" si="14"/>
        <v>7700</v>
      </c>
      <c r="G92" s="74">
        <f t="shared" si="14"/>
        <v>25481</v>
      </c>
      <c r="H92" s="74">
        <f t="shared" si="14"/>
        <v>7700</v>
      </c>
      <c r="I92" s="74">
        <f t="shared" si="14"/>
        <v>25481</v>
      </c>
      <c r="J92" s="73">
        <f t="shared" si="14"/>
        <v>6500</v>
      </c>
      <c r="K92" s="74">
        <f t="shared" si="14"/>
        <v>32591</v>
      </c>
      <c r="L92" s="74">
        <f t="shared" si="14"/>
        <v>39091</v>
      </c>
    </row>
    <row r="93" spans="1:12">
      <c r="A93" s="17"/>
      <c r="B93" s="26"/>
      <c r="C93" s="18"/>
      <c r="D93" s="39"/>
      <c r="E93" s="39"/>
      <c r="F93" s="39"/>
      <c r="G93" s="39"/>
      <c r="H93" s="39"/>
      <c r="I93" s="39"/>
      <c r="J93" s="39"/>
      <c r="K93" s="39"/>
      <c r="L93" s="39"/>
    </row>
    <row r="94" spans="1:12">
      <c r="A94" s="17"/>
      <c r="B94" s="24">
        <v>0.107</v>
      </c>
      <c r="C94" s="18" t="s">
        <v>53</v>
      </c>
      <c r="D94" s="39"/>
      <c r="E94" s="39"/>
      <c r="F94" s="39"/>
      <c r="G94" s="39"/>
      <c r="H94" s="39"/>
      <c r="I94" s="39"/>
      <c r="J94" s="39"/>
      <c r="K94" s="39"/>
      <c r="L94" s="39"/>
    </row>
    <row r="95" spans="1:12">
      <c r="A95" s="17"/>
      <c r="B95" s="23">
        <v>16</v>
      </c>
      <c r="C95" s="15" t="s">
        <v>16</v>
      </c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25.5">
      <c r="A96" s="17"/>
      <c r="B96" s="16" t="s">
        <v>94</v>
      </c>
      <c r="C96" s="15" t="s">
        <v>95</v>
      </c>
      <c r="D96" s="62">
        <v>19700</v>
      </c>
      <c r="E96" s="63">
        <v>0</v>
      </c>
      <c r="F96" s="62">
        <v>8000</v>
      </c>
      <c r="G96" s="63">
        <v>0</v>
      </c>
      <c r="H96" s="111">
        <v>8000</v>
      </c>
      <c r="I96" s="63">
        <v>0</v>
      </c>
      <c r="J96" s="63">
        <v>0</v>
      </c>
      <c r="K96" s="63">
        <v>0</v>
      </c>
      <c r="L96" s="63">
        <f>SUM(J96:K96)</f>
        <v>0</v>
      </c>
    </row>
    <row r="97" spans="1:12">
      <c r="A97" s="17" t="s">
        <v>11</v>
      </c>
      <c r="B97" s="23">
        <v>16</v>
      </c>
      <c r="C97" s="15" t="s">
        <v>16</v>
      </c>
      <c r="D97" s="73">
        <f t="shared" ref="D97:L97" si="15">SUM(D96:D96)</f>
        <v>19700</v>
      </c>
      <c r="E97" s="78">
        <f t="shared" si="15"/>
        <v>0</v>
      </c>
      <c r="F97" s="73">
        <f t="shared" si="15"/>
        <v>8000</v>
      </c>
      <c r="G97" s="78">
        <f t="shared" si="15"/>
        <v>0</v>
      </c>
      <c r="H97" s="73">
        <f t="shared" si="15"/>
        <v>8000</v>
      </c>
      <c r="I97" s="78">
        <f t="shared" si="15"/>
        <v>0</v>
      </c>
      <c r="J97" s="78">
        <f t="shared" si="15"/>
        <v>0</v>
      </c>
      <c r="K97" s="78">
        <f t="shared" si="15"/>
        <v>0</v>
      </c>
      <c r="L97" s="78">
        <f t="shared" si="15"/>
        <v>0</v>
      </c>
    </row>
    <row r="98" spans="1:12">
      <c r="A98" s="17" t="s">
        <v>11</v>
      </c>
      <c r="B98" s="24">
        <v>0.107</v>
      </c>
      <c r="C98" s="18" t="s">
        <v>53</v>
      </c>
      <c r="D98" s="73">
        <f t="shared" ref="D98:L98" si="16">D97</f>
        <v>19700</v>
      </c>
      <c r="E98" s="78">
        <f t="shared" si="16"/>
        <v>0</v>
      </c>
      <c r="F98" s="73">
        <f t="shared" si="16"/>
        <v>8000</v>
      </c>
      <c r="G98" s="78">
        <f t="shared" si="16"/>
        <v>0</v>
      </c>
      <c r="H98" s="73">
        <f t="shared" si="16"/>
        <v>8000</v>
      </c>
      <c r="I98" s="78">
        <f t="shared" si="16"/>
        <v>0</v>
      </c>
      <c r="J98" s="78">
        <f t="shared" si="16"/>
        <v>0</v>
      </c>
      <c r="K98" s="78">
        <f t="shared" si="16"/>
        <v>0</v>
      </c>
      <c r="L98" s="78">
        <f t="shared" si="16"/>
        <v>0</v>
      </c>
    </row>
    <row r="99" spans="1:12">
      <c r="A99" s="17"/>
      <c r="B99" s="26"/>
      <c r="C99" s="18"/>
      <c r="D99" s="39"/>
      <c r="E99" s="39"/>
      <c r="F99" s="39"/>
      <c r="G99" s="39"/>
      <c r="H99" s="39"/>
      <c r="I99" s="39"/>
      <c r="J99" s="39"/>
      <c r="K99" s="39"/>
      <c r="L99" s="39"/>
    </row>
    <row r="100" spans="1:12">
      <c r="A100" s="17"/>
      <c r="B100" s="24">
        <v>0.108</v>
      </c>
      <c r="C100" s="18" t="s">
        <v>54</v>
      </c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>
      <c r="A101" s="17"/>
      <c r="B101" s="14">
        <v>16</v>
      </c>
      <c r="C101" s="15" t="s">
        <v>16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>
      <c r="A102" s="17"/>
      <c r="B102" s="14">
        <v>60</v>
      </c>
      <c r="C102" s="15" t="s">
        <v>55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>
      <c r="A103" s="17"/>
      <c r="B103" s="16" t="s">
        <v>56</v>
      </c>
      <c r="C103" s="15" t="s">
        <v>19</v>
      </c>
      <c r="D103" s="111">
        <v>1299</v>
      </c>
      <c r="E103" s="63">
        <v>0</v>
      </c>
      <c r="F103" s="71">
        <v>800</v>
      </c>
      <c r="G103" s="63">
        <v>0</v>
      </c>
      <c r="H103" s="87">
        <v>800</v>
      </c>
      <c r="I103" s="63">
        <v>0</v>
      </c>
      <c r="J103" s="71">
        <v>2000</v>
      </c>
      <c r="K103" s="63">
        <v>0</v>
      </c>
      <c r="L103" s="62">
        <f>SUM(J103:K103)</f>
        <v>2000</v>
      </c>
    </row>
    <row r="104" spans="1:12">
      <c r="A104" s="38"/>
      <c r="B104" s="112" t="s">
        <v>48</v>
      </c>
      <c r="C104" s="40" t="s">
        <v>49</v>
      </c>
      <c r="D104" s="79">
        <v>380</v>
      </c>
      <c r="E104" s="67">
        <v>0</v>
      </c>
      <c r="F104" s="96">
        <v>0</v>
      </c>
      <c r="G104" s="67">
        <v>0</v>
      </c>
      <c r="H104" s="96">
        <v>0</v>
      </c>
      <c r="I104" s="67">
        <v>0</v>
      </c>
      <c r="J104" s="96">
        <v>0</v>
      </c>
      <c r="K104" s="67">
        <v>0</v>
      </c>
      <c r="L104" s="67">
        <f>SUM(J104:K104)</f>
        <v>0</v>
      </c>
    </row>
    <row r="105" spans="1:12" ht="13.35" customHeight="1">
      <c r="A105" s="17" t="s">
        <v>11</v>
      </c>
      <c r="B105" s="14">
        <v>60</v>
      </c>
      <c r="C105" s="15" t="s">
        <v>55</v>
      </c>
      <c r="D105" s="94">
        <f t="shared" ref="D105:L105" si="17">SUM(D103:D104)</f>
        <v>1679</v>
      </c>
      <c r="E105" s="67">
        <f t="shared" si="17"/>
        <v>0</v>
      </c>
      <c r="F105" s="94">
        <f t="shared" si="17"/>
        <v>800</v>
      </c>
      <c r="G105" s="67">
        <f t="shared" si="17"/>
        <v>0</v>
      </c>
      <c r="H105" s="94">
        <f t="shared" si="17"/>
        <v>800</v>
      </c>
      <c r="I105" s="67">
        <f t="shared" si="17"/>
        <v>0</v>
      </c>
      <c r="J105" s="94">
        <f t="shared" si="17"/>
        <v>2000</v>
      </c>
      <c r="K105" s="67">
        <f t="shared" si="17"/>
        <v>0</v>
      </c>
      <c r="L105" s="94">
        <f t="shared" si="17"/>
        <v>2000</v>
      </c>
    </row>
    <row r="106" spans="1:12" ht="13.35" customHeight="1">
      <c r="A106" s="17"/>
      <c r="B106" s="14"/>
      <c r="C106" s="15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1:12" ht="13.35" customHeight="1">
      <c r="A107" s="17"/>
      <c r="B107" s="14">
        <v>74</v>
      </c>
      <c r="C107" s="15" t="s">
        <v>88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3.35" customHeight="1">
      <c r="A108" s="17"/>
      <c r="B108" s="14" t="s">
        <v>89</v>
      </c>
      <c r="C108" s="15" t="s">
        <v>51</v>
      </c>
      <c r="D108" s="64">
        <v>0</v>
      </c>
      <c r="E108" s="64">
        <v>0</v>
      </c>
      <c r="F108" s="71">
        <v>200</v>
      </c>
      <c r="G108" s="64">
        <v>0</v>
      </c>
      <c r="H108" s="71">
        <v>200</v>
      </c>
      <c r="I108" s="64">
        <v>0</v>
      </c>
      <c r="J108" s="64">
        <v>0</v>
      </c>
      <c r="K108" s="64">
        <v>0</v>
      </c>
      <c r="L108" s="64">
        <f>SUM(J108:K108)</f>
        <v>0</v>
      </c>
    </row>
    <row r="109" spans="1:12" ht="13.35" customHeight="1">
      <c r="A109" s="17"/>
      <c r="B109" s="14" t="s">
        <v>74</v>
      </c>
      <c r="C109" s="15" t="s">
        <v>49</v>
      </c>
      <c r="D109" s="64">
        <v>0</v>
      </c>
      <c r="E109" s="64">
        <v>0</v>
      </c>
      <c r="F109" s="71">
        <v>2000</v>
      </c>
      <c r="G109" s="64">
        <v>0</v>
      </c>
      <c r="H109" s="71">
        <v>2000</v>
      </c>
      <c r="I109" s="64">
        <v>0</v>
      </c>
      <c r="J109" s="64">
        <v>0</v>
      </c>
      <c r="K109" s="64">
        <v>0</v>
      </c>
      <c r="L109" s="64">
        <f>SUM(J109:K109)</f>
        <v>0</v>
      </c>
    </row>
    <row r="110" spans="1:12" ht="13.35" customHeight="1">
      <c r="A110" s="17" t="s">
        <v>11</v>
      </c>
      <c r="B110" s="14">
        <v>74</v>
      </c>
      <c r="C110" s="15" t="s">
        <v>88</v>
      </c>
      <c r="D110" s="76">
        <f t="shared" ref="D110:L110" si="18">SUM(D108:D109)</f>
        <v>0</v>
      </c>
      <c r="E110" s="76">
        <f t="shared" si="18"/>
        <v>0</v>
      </c>
      <c r="F110" s="86">
        <f t="shared" si="18"/>
        <v>2200</v>
      </c>
      <c r="G110" s="76">
        <f t="shared" si="18"/>
        <v>0</v>
      </c>
      <c r="H110" s="86">
        <f t="shared" si="18"/>
        <v>2200</v>
      </c>
      <c r="I110" s="76">
        <f t="shared" si="18"/>
        <v>0</v>
      </c>
      <c r="J110" s="76">
        <f t="shared" si="18"/>
        <v>0</v>
      </c>
      <c r="K110" s="76">
        <f t="shared" si="18"/>
        <v>0</v>
      </c>
      <c r="L110" s="76">
        <f t="shared" si="18"/>
        <v>0</v>
      </c>
    </row>
    <row r="111" spans="1:12" ht="13.35" customHeight="1">
      <c r="A111" s="17" t="s">
        <v>11</v>
      </c>
      <c r="B111" s="24">
        <v>0.108</v>
      </c>
      <c r="C111" s="18" t="s">
        <v>54</v>
      </c>
      <c r="D111" s="73">
        <f t="shared" ref="D111:L111" si="19">D105+D110</f>
        <v>1679</v>
      </c>
      <c r="E111" s="78">
        <f t="shared" si="19"/>
        <v>0</v>
      </c>
      <c r="F111" s="73">
        <f t="shared" si="19"/>
        <v>3000</v>
      </c>
      <c r="G111" s="78">
        <f t="shared" si="19"/>
        <v>0</v>
      </c>
      <c r="H111" s="73">
        <f t="shared" si="19"/>
        <v>3000</v>
      </c>
      <c r="I111" s="78">
        <f t="shared" si="19"/>
        <v>0</v>
      </c>
      <c r="J111" s="73">
        <f t="shared" si="19"/>
        <v>2000</v>
      </c>
      <c r="K111" s="78">
        <f t="shared" si="19"/>
        <v>0</v>
      </c>
      <c r="L111" s="73">
        <f t="shared" si="19"/>
        <v>2000</v>
      </c>
    </row>
    <row r="112" spans="1:12" ht="13.35" customHeight="1">
      <c r="A112" s="17"/>
      <c r="B112" s="25"/>
      <c r="C112" s="18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3.35" customHeight="1">
      <c r="A113" s="17"/>
      <c r="B113" s="24">
        <v>0.11899999999999999</v>
      </c>
      <c r="C113" s="18" t="s">
        <v>57</v>
      </c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3.35" customHeight="1">
      <c r="A114" s="17"/>
      <c r="B114" s="28">
        <v>2</v>
      </c>
      <c r="C114" s="15" t="s">
        <v>124</v>
      </c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7" customHeight="1">
      <c r="A115" s="17"/>
      <c r="B115" s="115" t="s">
        <v>125</v>
      </c>
      <c r="C115" s="106" t="s">
        <v>129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93">
        <v>490000</v>
      </c>
      <c r="K115" s="65">
        <v>0</v>
      </c>
      <c r="L115" s="93">
        <f>SUM(J115:K115)</f>
        <v>490000</v>
      </c>
    </row>
    <row r="116" spans="1:12" ht="13.35" customHeight="1">
      <c r="A116" s="17"/>
      <c r="B116" s="115" t="s">
        <v>126</v>
      </c>
      <c r="C116" s="106" t="s">
        <v>133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93">
        <v>30146</v>
      </c>
      <c r="K116" s="65">
        <v>0</v>
      </c>
      <c r="L116" s="93">
        <f>SUM(J116:K116)</f>
        <v>30146</v>
      </c>
    </row>
    <row r="117" spans="1:12" ht="27" customHeight="1">
      <c r="A117" s="17"/>
      <c r="B117" s="115" t="s">
        <v>127</v>
      </c>
      <c r="C117" s="106" t="s">
        <v>132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93">
        <v>67200</v>
      </c>
      <c r="K117" s="65">
        <v>0</v>
      </c>
      <c r="L117" s="93">
        <f>SUM(J117:K117)</f>
        <v>67200</v>
      </c>
    </row>
    <row r="118" spans="1:12" ht="27" customHeight="1">
      <c r="A118" s="17"/>
      <c r="B118" s="115" t="s">
        <v>128</v>
      </c>
      <c r="C118" s="106" t="s">
        <v>131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93">
        <v>17300</v>
      </c>
      <c r="K118" s="65">
        <v>0</v>
      </c>
      <c r="L118" s="93">
        <f>SUM(J118:K118)</f>
        <v>17300</v>
      </c>
    </row>
    <row r="119" spans="1:12" ht="13.35" customHeight="1">
      <c r="A119" s="17" t="s">
        <v>11</v>
      </c>
      <c r="B119" s="28">
        <v>2</v>
      </c>
      <c r="C119" s="15" t="s">
        <v>124</v>
      </c>
      <c r="D119" s="76">
        <f t="shared" ref="D119:L119" si="20">SUM(D115:D118)</f>
        <v>0</v>
      </c>
      <c r="E119" s="76">
        <f t="shared" si="20"/>
        <v>0</v>
      </c>
      <c r="F119" s="76">
        <f t="shared" si="20"/>
        <v>0</v>
      </c>
      <c r="G119" s="76">
        <f t="shared" si="20"/>
        <v>0</v>
      </c>
      <c r="H119" s="76">
        <f t="shared" si="20"/>
        <v>0</v>
      </c>
      <c r="I119" s="76">
        <f t="shared" si="20"/>
        <v>0</v>
      </c>
      <c r="J119" s="86">
        <f t="shared" si="20"/>
        <v>604646</v>
      </c>
      <c r="K119" s="76">
        <f t="shared" si="20"/>
        <v>0</v>
      </c>
      <c r="L119" s="86">
        <f t="shared" si="20"/>
        <v>604646</v>
      </c>
    </row>
    <row r="120" spans="1:12" ht="13.35" customHeight="1">
      <c r="A120" s="17"/>
      <c r="B120" s="24"/>
      <c r="D120" s="5"/>
      <c r="E120" s="5"/>
      <c r="G120" s="44"/>
      <c r="H120" s="44"/>
      <c r="I120" s="44"/>
      <c r="J120" s="44"/>
      <c r="K120" s="44"/>
      <c r="L120" s="44"/>
    </row>
    <row r="121" spans="1:12" ht="13.35" customHeight="1">
      <c r="A121" s="17"/>
      <c r="B121" s="23">
        <v>61</v>
      </c>
      <c r="C121" s="15" t="s">
        <v>58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3.35" customHeight="1">
      <c r="A122" s="17"/>
      <c r="B122" s="16" t="s">
        <v>59</v>
      </c>
      <c r="C122" s="15" t="s">
        <v>19</v>
      </c>
      <c r="D122" s="110">
        <v>839</v>
      </c>
      <c r="E122" s="66">
        <v>0</v>
      </c>
      <c r="F122" s="72">
        <v>800</v>
      </c>
      <c r="G122" s="72">
        <v>1</v>
      </c>
      <c r="H122" s="110">
        <v>800</v>
      </c>
      <c r="I122" s="72">
        <v>1</v>
      </c>
      <c r="J122" s="72">
        <v>1500</v>
      </c>
      <c r="K122" s="66">
        <v>0</v>
      </c>
      <c r="L122" s="62">
        <f t="shared" ref="L122:L129" si="21">SUM(J122:K122)</f>
        <v>1500</v>
      </c>
    </row>
    <row r="123" spans="1:12" ht="13.35" customHeight="1">
      <c r="A123" s="17"/>
      <c r="B123" s="16" t="s">
        <v>60</v>
      </c>
      <c r="C123" s="15" t="s">
        <v>50</v>
      </c>
      <c r="D123" s="66">
        <v>0</v>
      </c>
      <c r="E123" s="66">
        <v>0</v>
      </c>
      <c r="F123" s="66">
        <v>0</v>
      </c>
      <c r="G123" s="72">
        <v>1</v>
      </c>
      <c r="H123" s="66">
        <v>0</v>
      </c>
      <c r="I123" s="72">
        <v>1</v>
      </c>
      <c r="J123" s="66">
        <v>0</v>
      </c>
      <c r="K123" s="66">
        <v>0</v>
      </c>
      <c r="L123" s="63">
        <f t="shared" si="21"/>
        <v>0</v>
      </c>
    </row>
    <row r="124" spans="1:12" ht="13.35" customHeight="1">
      <c r="A124" s="17"/>
      <c r="B124" s="16" t="s">
        <v>61</v>
      </c>
      <c r="C124" s="15" t="s">
        <v>51</v>
      </c>
      <c r="D124" s="66">
        <v>0</v>
      </c>
      <c r="E124" s="66">
        <v>0</v>
      </c>
      <c r="F124" s="66">
        <v>0</v>
      </c>
      <c r="G124" s="72">
        <v>1</v>
      </c>
      <c r="H124" s="66">
        <v>0</v>
      </c>
      <c r="I124" s="72">
        <v>1</v>
      </c>
      <c r="J124" s="66">
        <v>0</v>
      </c>
      <c r="K124" s="66">
        <v>0</v>
      </c>
      <c r="L124" s="63">
        <f t="shared" si="21"/>
        <v>0</v>
      </c>
    </row>
    <row r="125" spans="1:12" ht="13.35" customHeight="1">
      <c r="A125" s="17"/>
      <c r="B125" s="16" t="s">
        <v>62</v>
      </c>
      <c r="C125" s="15" t="s">
        <v>49</v>
      </c>
      <c r="D125" s="72">
        <v>1260</v>
      </c>
      <c r="E125" s="66">
        <v>0</v>
      </c>
      <c r="F125" s="72">
        <v>3000</v>
      </c>
      <c r="G125" s="66">
        <v>0</v>
      </c>
      <c r="H125" s="110">
        <v>3000</v>
      </c>
      <c r="I125" s="66">
        <v>0</v>
      </c>
      <c r="J125" s="66">
        <v>0</v>
      </c>
      <c r="K125" s="66">
        <v>0</v>
      </c>
      <c r="L125" s="63">
        <f t="shared" si="21"/>
        <v>0</v>
      </c>
    </row>
    <row r="126" spans="1:12" ht="13.35" customHeight="1">
      <c r="A126" s="17"/>
      <c r="B126" s="16" t="s">
        <v>86</v>
      </c>
      <c r="C126" s="15" t="s">
        <v>87</v>
      </c>
      <c r="D126" s="62">
        <v>30000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f t="shared" si="21"/>
        <v>0</v>
      </c>
    </row>
    <row r="127" spans="1:12" ht="27" customHeight="1">
      <c r="A127" s="17"/>
      <c r="B127" s="16" t="s">
        <v>105</v>
      </c>
      <c r="C127" s="80" t="s">
        <v>106</v>
      </c>
      <c r="D127" s="62">
        <v>10000</v>
      </c>
      <c r="E127" s="63">
        <v>0</v>
      </c>
      <c r="F127" s="62">
        <v>34000</v>
      </c>
      <c r="G127" s="63">
        <v>0</v>
      </c>
      <c r="H127" s="62">
        <v>34000</v>
      </c>
      <c r="I127" s="63">
        <v>0</v>
      </c>
      <c r="J127" s="62">
        <v>34000</v>
      </c>
      <c r="K127" s="63">
        <v>0</v>
      </c>
      <c r="L127" s="62">
        <f t="shared" si="21"/>
        <v>34000</v>
      </c>
    </row>
    <row r="128" spans="1:12" ht="27" customHeight="1">
      <c r="A128" s="14" t="s">
        <v>136</v>
      </c>
      <c r="B128" s="16" t="s">
        <v>113</v>
      </c>
      <c r="C128" s="80" t="s">
        <v>115</v>
      </c>
      <c r="D128" s="63">
        <v>0</v>
      </c>
      <c r="E128" s="63">
        <v>0</v>
      </c>
      <c r="F128" s="62">
        <v>11500</v>
      </c>
      <c r="G128" s="63">
        <v>0</v>
      </c>
      <c r="H128" s="62">
        <v>11500</v>
      </c>
      <c r="I128" s="63">
        <v>0</v>
      </c>
      <c r="J128" s="62">
        <v>22991</v>
      </c>
      <c r="K128" s="63">
        <v>0</v>
      </c>
      <c r="L128" s="62">
        <f t="shared" si="21"/>
        <v>22991</v>
      </c>
    </row>
    <row r="129" spans="1:12" ht="27" customHeight="1">
      <c r="A129" s="14" t="s">
        <v>137</v>
      </c>
      <c r="B129" s="16" t="s">
        <v>114</v>
      </c>
      <c r="C129" s="80" t="s">
        <v>116</v>
      </c>
      <c r="D129" s="63">
        <v>0</v>
      </c>
      <c r="E129" s="63">
        <v>0</v>
      </c>
      <c r="F129" s="62">
        <v>12652</v>
      </c>
      <c r="G129" s="63">
        <v>0</v>
      </c>
      <c r="H129" s="62">
        <v>12652</v>
      </c>
      <c r="I129" s="63">
        <v>0</v>
      </c>
      <c r="J129" s="62">
        <v>2009</v>
      </c>
      <c r="K129" s="63">
        <v>0</v>
      </c>
      <c r="L129" s="62">
        <f t="shared" si="21"/>
        <v>2009</v>
      </c>
    </row>
    <row r="130" spans="1:12" ht="13.35" customHeight="1">
      <c r="A130" s="38" t="s">
        <v>11</v>
      </c>
      <c r="B130" s="88">
        <v>61</v>
      </c>
      <c r="C130" s="40" t="s">
        <v>58</v>
      </c>
      <c r="D130" s="73">
        <f t="shared" ref="D130:L130" si="22">SUM(D121:D129)</f>
        <v>42099</v>
      </c>
      <c r="E130" s="78">
        <f t="shared" si="22"/>
        <v>0</v>
      </c>
      <c r="F130" s="73">
        <f t="shared" si="22"/>
        <v>61952</v>
      </c>
      <c r="G130" s="73">
        <f t="shared" si="22"/>
        <v>3</v>
      </c>
      <c r="H130" s="73">
        <f t="shared" si="22"/>
        <v>61952</v>
      </c>
      <c r="I130" s="73">
        <f t="shared" si="22"/>
        <v>3</v>
      </c>
      <c r="J130" s="73">
        <f t="shared" si="22"/>
        <v>60500</v>
      </c>
      <c r="K130" s="78">
        <f t="shared" si="22"/>
        <v>0</v>
      </c>
      <c r="L130" s="73">
        <f t="shared" si="22"/>
        <v>60500</v>
      </c>
    </row>
    <row r="131" spans="1:12" hidden="1">
      <c r="A131" s="17"/>
      <c r="B131" s="23"/>
      <c r="C131" s="15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ht="14.25" customHeight="1">
      <c r="A132" s="17"/>
      <c r="B132" s="14">
        <v>62</v>
      </c>
      <c r="C132" s="15" t="s">
        <v>63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4.25" customHeight="1">
      <c r="A133" s="17"/>
      <c r="B133" s="16" t="s">
        <v>64</v>
      </c>
      <c r="C133" s="15" t="s">
        <v>19</v>
      </c>
      <c r="D133" s="87">
        <v>871</v>
      </c>
      <c r="E133" s="111">
        <v>1541</v>
      </c>
      <c r="F133" s="71">
        <v>800</v>
      </c>
      <c r="G133" s="111">
        <v>1774</v>
      </c>
      <c r="H133" s="87">
        <v>800</v>
      </c>
      <c r="I133" s="111">
        <v>1774</v>
      </c>
      <c r="J133" s="71">
        <v>900</v>
      </c>
      <c r="K133" s="111">
        <v>2085</v>
      </c>
      <c r="L133" s="39">
        <f>SUM(J133:K133)</f>
        <v>2985</v>
      </c>
    </row>
    <row r="134" spans="1:12" ht="14.25" customHeight="1">
      <c r="A134" s="17"/>
      <c r="B134" s="16" t="s">
        <v>65</v>
      </c>
      <c r="C134" s="15" t="s">
        <v>50</v>
      </c>
      <c r="D134" s="64">
        <v>0</v>
      </c>
      <c r="E134" s="111">
        <v>50</v>
      </c>
      <c r="F134" s="64">
        <v>0</v>
      </c>
      <c r="G134" s="110">
        <v>50</v>
      </c>
      <c r="H134" s="64">
        <v>0</v>
      </c>
      <c r="I134" s="111">
        <v>50</v>
      </c>
      <c r="J134" s="64">
        <v>0</v>
      </c>
      <c r="K134" s="110">
        <v>50</v>
      </c>
      <c r="L134" s="39">
        <f>SUM(J134:K134)</f>
        <v>50</v>
      </c>
    </row>
    <row r="135" spans="1:12" ht="14.25" customHeight="1">
      <c r="A135" s="17"/>
      <c r="B135" s="16" t="s">
        <v>66</v>
      </c>
      <c r="C135" s="15" t="s">
        <v>51</v>
      </c>
      <c r="D135" s="64">
        <v>0</v>
      </c>
      <c r="E135" s="62">
        <v>90</v>
      </c>
      <c r="F135" s="64">
        <v>0</v>
      </c>
      <c r="G135" s="110">
        <v>90</v>
      </c>
      <c r="H135" s="64">
        <v>0</v>
      </c>
      <c r="I135" s="111">
        <v>90</v>
      </c>
      <c r="J135" s="64">
        <v>0</v>
      </c>
      <c r="K135" s="110">
        <v>90</v>
      </c>
      <c r="L135" s="39">
        <f>SUM(J135:K135)</f>
        <v>90</v>
      </c>
    </row>
    <row r="136" spans="1:12" ht="14.25" customHeight="1">
      <c r="A136" s="17" t="s">
        <v>11</v>
      </c>
      <c r="B136" s="14">
        <v>62</v>
      </c>
      <c r="C136" s="15" t="s">
        <v>63</v>
      </c>
      <c r="D136" s="74">
        <f t="shared" ref="D136:L136" si="23">SUM(D133:D135)</f>
        <v>871</v>
      </c>
      <c r="E136" s="74">
        <f t="shared" si="23"/>
        <v>1681</v>
      </c>
      <c r="F136" s="73">
        <f t="shared" si="23"/>
        <v>800</v>
      </c>
      <c r="G136" s="74">
        <f t="shared" si="23"/>
        <v>1914</v>
      </c>
      <c r="H136" s="74">
        <f t="shared" si="23"/>
        <v>800</v>
      </c>
      <c r="I136" s="74">
        <f t="shared" si="23"/>
        <v>1914</v>
      </c>
      <c r="J136" s="73">
        <f t="shared" si="23"/>
        <v>900</v>
      </c>
      <c r="K136" s="74">
        <f t="shared" si="23"/>
        <v>2225</v>
      </c>
      <c r="L136" s="74">
        <f t="shared" si="23"/>
        <v>3125</v>
      </c>
    </row>
    <row r="137" spans="1:12" ht="14.25" customHeight="1">
      <c r="A137" s="17"/>
      <c r="B137" s="14"/>
      <c r="C137" s="15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ht="14.25" customHeight="1">
      <c r="A138" s="17"/>
      <c r="B138" s="14">
        <v>63</v>
      </c>
      <c r="C138" s="15" t="s">
        <v>67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4.25" customHeight="1">
      <c r="A139" s="17"/>
      <c r="B139" s="16" t="s">
        <v>68</v>
      </c>
      <c r="C139" s="15" t="s">
        <v>19</v>
      </c>
      <c r="D139" s="87">
        <v>890</v>
      </c>
      <c r="E139" s="111">
        <v>3815</v>
      </c>
      <c r="F139" s="71">
        <v>800</v>
      </c>
      <c r="G139" s="111">
        <v>3635</v>
      </c>
      <c r="H139" s="87">
        <v>800</v>
      </c>
      <c r="I139" s="111">
        <v>3635</v>
      </c>
      <c r="J139" s="71">
        <v>600</v>
      </c>
      <c r="K139" s="111">
        <v>4463</v>
      </c>
      <c r="L139" s="39">
        <f>SUM(J139:K139)</f>
        <v>5063</v>
      </c>
    </row>
    <row r="140" spans="1:12" ht="14.25" customHeight="1">
      <c r="A140" s="17"/>
      <c r="B140" s="16" t="s">
        <v>69</v>
      </c>
      <c r="C140" s="15" t="s">
        <v>50</v>
      </c>
      <c r="D140" s="65">
        <v>0</v>
      </c>
      <c r="E140" s="110">
        <v>150</v>
      </c>
      <c r="F140" s="65">
        <v>0</v>
      </c>
      <c r="G140" s="110">
        <v>150</v>
      </c>
      <c r="H140" s="65">
        <v>0</v>
      </c>
      <c r="I140" s="110">
        <v>150</v>
      </c>
      <c r="J140" s="65">
        <v>0</v>
      </c>
      <c r="K140" s="110">
        <v>150</v>
      </c>
      <c r="L140" s="45">
        <f>SUM(J140:K140)</f>
        <v>150</v>
      </c>
    </row>
    <row r="141" spans="1:12" ht="14.25" customHeight="1">
      <c r="A141" s="17"/>
      <c r="B141" s="16" t="s">
        <v>70</v>
      </c>
      <c r="C141" s="15" t="s">
        <v>51</v>
      </c>
      <c r="D141" s="65">
        <v>0</v>
      </c>
      <c r="E141" s="110">
        <v>350</v>
      </c>
      <c r="F141" s="65">
        <v>0</v>
      </c>
      <c r="G141" s="110">
        <v>350</v>
      </c>
      <c r="H141" s="65">
        <v>0</v>
      </c>
      <c r="I141" s="110">
        <v>350</v>
      </c>
      <c r="J141" s="65">
        <v>0</v>
      </c>
      <c r="K141" s="110">
        <v>350</v>
      </c>
      <c r="L141" s="45">
        <f>SUM(J141:K141)</f>
        <v>350</v>
      </c>
    </row>
    <row r="142" spans="1:12" ht="14.25" customHeight="1">
      <c r="A142" s="17"/>
      <c r="B142" s="16" t="s">
        <v>71</v>
      </c>
      <c r="C142" s="15" t="s">
        <v>24</v>
      </c>
      <c r="D142" s="64">
        <v>0</v>
      </c>
      <c r="E142" s="62">
        <v>150</v>
      </c>
      <c r="F142" s="64">
        <v>0</v>
      </c>
      <c r="G142" s="111">
        <v>150</v>
      </c>
      <c r="H142" s="64">
        <v>0</v>
      </c>
      <c r="I142" s="111">
        <v>150</v>
      </c>
      <c r="J142" s="64">
        <v>0</v>
      </c>
      <c r="K142" s="111">
        <v>150</v>
      </c>
      <c r="L142" s="39">
        <f>SUM(J142:K142)</f>
        <v>150</v>
      </c>
    </row>
    <row r="143" spans="1:12" ht="14.25" customHeight="1">
      <c r="A143" s="17" t="s">
        <v>11</v>
      </c>
      <c r="B143" s="14">
        <v>63</v>
      </c>
      <c r="C143" s="15" t="s">
        <v>67</v>
      </c>
      <c r="D143" s="74">
        <f t="shared" ref="D143:L143" si="24">SUM(D139:D142)</f>
        <v>890</v>
      </c>
      <c r="E143" s="74">
        <f t="shared" si="24"/>
        <v>4465</v>
      </c>
      <c r="F143" s="73">
        <f t="shared" si="24"/>
        <v>800</v>
      </c>
      <c r="G143" s="74">
        <f t="shared" si="24"/>
        <v>4285</v>
      </c>
      <c r="H143" s="74">
        <f t="shared" si="24"/>
        <v>800</v>
      </c>
      <c r="I143" s="74">
        <f t="shared" si="24"/>
        <v>4285</v>
      </c>
      <c r="J143" s="73">
        <f t="shared" si="24"/>
        <v>600</v>
      </c>
      <c r="K143" s="74">
        <f t="shared" si="24"/>
        <v>5113</v>
      </c>
      <c r="L143" s="74">
        <f t="shared" si="24"/>
        <v>5713</v>
      </c>
    </row>
    <row r="144" spans="1:12" ht="14.25" customHeight="1">
      <c r="A144" s="17"/>
      <c r="B144" s="14"/>
      <c r="C144" s="15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4.25" customHeight="1">
      <c r="A145" s="17"/>
      <c r="B145" s="14">
        <v>64</v>
      </c>
      <c r="C145" s="15" t="s">
        <v>72</v>
      </c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4.25" customHeight="1">
      <c r="A146" s="17"/>
      <c r="B146" s="14" t="s">
        <v>96</v>
      </c>
      <c r="C146" s="15" t="s">
        <v>97</v>
      </c>
      <c r="D146" s="72">
        <v>2395</v>
      </c>
      <c r="E146" s="66">
        <v>0</v>
      </c>
      <c r="F146" s="93">
        <v>2500</v>
      </c>
      <c r="G146" s="66">
        <v>0</v>
      </c>
      <c r="H146" s="72">
        <v>2500</v>
      </c>
      <c r="I146" s="66">
        <v>0</v>
      </c>
      <c r="J146" s="93">
        <v>2500</v>
      </c>
      <c r="K146" s="66">
        <v>0</v>
      </c>
      <c r="L146" s="72">
        <f>SUM(J146:K146)</f>
        <v>2500</v>
      </c>
    </row>
    <row r="147" spans="1:12" ht="14.25" customHeight="1">
      <c r="A147" s="17" t="s">
        <v>11</v>
      </c>
      <c r="B147" s="14">
        <v>64</v>
      </c>
      <c r="C147" s="15" t="s">
        <v>72</v>
      </c>
      <c r="D147" s="73">
        <f t="shared" ref="D147:L147" si="25">SUM(D146:D146)</f>
        <v>2395</v>
      </c>
      <c r="E147" s="78">
        <f t="shared" si="25"/>
        <v>0</v>
      </c>
      <c r="F147" s="73">
        <f t="shared" si="25"/>
        <v>2500</v>
      </c>
      <c r="G147" s="78">
        <f t="shared" si="25"/>
        <v>0</v>
      </c>
      <c r="H147" s="73">
        <f t="shared" si="25"/>
        <v>2500</v>
      </c>
      <c r="I147" s="78">
        <f t="shared" si="25"/>
        <v>0</v>
      </c>
      <c r="J147" s="73">
        <f t="shared" si="25"/>
        <v>2500</v>
      </c>
      <c r="K147" s="78">
        <f t="shared" si="25"/>
        <v>0</v>
      </c>
      <c r="L147" s="73">
        <f t="shared" si="25"/>
        <v>2500</v>
      </c>
    </row>
    <row r="148" spans="1:12" ht="14.25" customHeight="1">
      <c r="A148" s="17" t="s">
        <v>11</v>
      </c>
      <c r="B148" s="24">
        <v>0.11899999999999999</v>
      </c>
      <c r="C148" s="18" t="s">
        <v>57</v>
      </c>
      <c r="D148" s="94">
        <f t="shared" ref="D148:L148" si="26">SUM(D147,D143,D136,D130)+D119</f>
        <v>46255</v>
      </c>
      <c r="E148" s="94">
        <f t="shared" si="26"/>
        <v>6146</v>
      </c>
      <c r="F148" s="94">
        <f t="shared" si="26"/>
        <v>66052</v>
      </c>
      <c r="G148" s="94">
        <f t="shared" si="26"/>
        <v>6202</v>
      </c>
      <c r="H148" s="94">
        <f t="shared" si="26"/>
        <v>66052</v>
      </c>
      <c r="I148" s="94">
        <f t="shared" si="26"/>
        <v>6202</v>
      </c>
      <c r="J148" s="94">
        <f t="shared" si="26"/>
        <v>669146</v>
      </c>
      <c r="K148" s="94">
        <f t="shared" si="26"/>
        <v>7338</v>
      </c>
      <c r="L148" s="94">
        <f t="shared" si="26"/>
        <v>676484</v>
      </c>
    </row>
    <row r="149" spans="1:12" ht="14.25" customHeight="1">
      <c r="A149" s="17"/>
      <c r="B149" s="25"/>
      <c r="C149" s="18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14.25" customHeight="1">
      <c r="A150" s="17"/>
      <c r="B150" s="27">
        <v>0.8</v>
      </c>
      <c r="C150" s="18" t="s">
        <v>73</v>
      </c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4.25" customHeight="1">
      <c r="A151" s="17"/>
      <c r="B151" s="14">
        <v>16</v>
      </c>
      <c r="C151" s="15" t="s">
        <v>16</v>
      </c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4.25" customHeight="1">
      <c r="A152" s="17"/>
      <c r="B152" s="116" t="s">
        <v>80</v>
      </c>
      <c r="C152" s="15" t="s">
        <v>83</v>
      </c>
      <c r="D152" s="87">
        <v>103</v>
      </c>
      <c r="E152" s="63">
        <v>0</v>
      </c>
      <c r="F152" s="71">
        <v>1000</v>
      </c>
      <c r="G152" s="63">
        <v>0</v>
      </c>
      <c r="H152" s="87">
        <v>1000</v>
      </c>
      <c r="I152" s="63">
        <v>0</v>
      </c>
      <c r="J152" s="71">
        <v>1000</v>
      </c>
      <c r="K152" s="63">
        <v>0</v>
      </c>
      <c r="L152" s="93">
        <f>SUM(J152:K152)</f>
        <v>1000</v>
      </c>
    </row>
    <row r="153" spans="1:12" ht="14.25" customHeight="1">
      <c r="A153" s="17" t="s">
        <v>11</v>
      </c>
      <c r="B153" s="14">
        <v>16</v>
      </c>
      <c r="C153" s="15" t="s">
        <v>16</v>
      </c>
      <c r="D153" s="73">
        <f t="shared" ref="D153:L153" si="27">D152</f>
        <v>103</v>
      </c>
      <c r="E153" s="78">
        <f t="shared" si="27"/>
        <v>0</v>
      </c>
      <c r="F153" s="73">
        <f t="shared" si="27"/>
        <v>1000</v>
      </c>
      <c r="G153" s="78">
        <f t="shared" si="27"/>
        <v>0</v>
      </c>
      <c r="H153" s="73">
        <f t="shared" si="27"/>
        <v>1000</v>
      </c>
      <c r="I153" s="78">
        <f t="shared" si="27"/>
        <v>0</v>
      </c>
      <c r="J153" s="73">
        <f t="shared" si="27"/>
        <v>1000</v>
      </c>
      <c r="K153" s="78">
        <f t="shared" si="27"/>
        <v>0</v>
      </c>
      <c r="L153" s="73">
        <f t="shared" si="27"/>
        <v>1000</v>
      </c>
    </row>
    <row r="154" spans="1:12" ht="14.25" customHeight="1">
      <c r="A154" s="17"/>
      <c r="B154" s="16"/>
      <c r="C154" s="15"/>
      <c r="D154" s="45"/>
      <c r="E154" s="45"/>
      <c r="F154" s="39"/>
      <c r="G154" s="45"/>
      <c r="H154" s="39"/>
      <c r="I154" s="45"/>
      <c r="J154" s="39"/>
      <c r="K154" s="45"/>
      <c r="L154" s="45"/>
    </row>
    <row r="155" spans="1:12" ht="14.25" customHeight="1">
      <c r="A155" s="17"/>
      <c r="B155" s="14">
        <v>66</v>
      </c>
      <c r="C155" s="15" t="s">
        <v>84</v>
      </c>
      <c r="D155" s="45"/>
      <c r="E155" s="45"/>
      <c r="F155" s="39"/>
      <c r="G155" s="45"/>
      <c r="H155" s="39"/>
      <c r="I155" s="45"/>
      <c r="J155" s="39"/>
      <c r="K155" s="45"/>
      <c r="L155" s="45"/>
    </row>
    <row r="156" spans="1:12" ht="14.25" customHeight="1">
      <c r="A156" s="17"/>
      <c r="B156" s="14">
        <v>44</v>
      </c>
      <c r="C156" s="15" t="s">
        <v>85</v>
      </c>
      <c r="D156" s="45"/>
      <c r="E156" s="45"/>
      <c r="F156" s="39"/>
      <c r="G156" s="45"/>
      <c r="H156" s="39"/>
      <c r="I156" s="45"/>
      <c r="J156" s="39"/>
      <c r="K156" s="45"/>
      <c r="L156" s="45"/>
    </row>
    <row r="157" spans="1:12" ht="14.25" customHeight="1">
      <c r="A157" s="17"/>
      <c r="B157" s="117" t="s">
        <v>98</v>
      </c>
      <c r="C157" s="15" t="s">
        <v>99</v>
      </c>
      <c r="D157" s="62">
        <v>80000</v>
      </c>
      <c r="E157" s="63">
        <v>0</v>
      </c>
      <c r="F157" s="62">
        <v>40000</v>
      </c>
      <c r="G157" s="63">
        <v>0</v>
      </c>
      <c r="H157" s="62">
        <v>40000</v>
      </c>
      <c r="I157" s="63">
        <v>0</v>
      </c>
      <c r="J157" s="62">
        <v>40000</v>
      </c>
      <c r="K157" s="63">
        <v>0</v>
      </c>
      <c r="L157" s="62">
        <f>SUM(J157:K157)</f>
        <v>40000</v>
      </c>
    </row>
    <row r="158" spans="1:12" ht="14.25" customHeight="1">
      <c r="A158" s="17" t="s">
        <v>11</v>
      </c>
      <c r="B158" s="14">
        <v>44</v>
      </c>
      <c r="C158" s="15" t="s">
        <v>17</v>
      </c>
      <c r="D158" s="73">
        <f t="shared" ref="D158:L158" si="28">SUM(D157:D157)</f>
        <v>80000</v>
      </c>
      <c r="E158" s="78">
        <f t="shared" si="28"/>
        <v>0</v>
      </c>
      <c r="F158" s="73">
        <f t="shared" si="28"/>
        <v>40000</v>
      </c>
      <c r="G158" s="78">
        <f t="shared" si="28"/>
        <v>0</v>
      </c>
      <c r="H158" s="73">
        <f t="shared" si="28"/>
        <v>40000</v>
      </c>
      <c r="I158" s="78">
        <f t="shared" si="28"/>
        <v>0</v>
      </c>
      <c r="J158" s="73">
        <f t="shared" si="28"/>
        <v>40000</v>
      </c>
      <c r="K158" s="78">
        <f t="shared" si="28"/>
        <v>0</v>
      </c>
      <c r="L158" s="73">
        <f t="shared" si="28"/>
        <v>40000</v>
      </c>
    </row>
    <row r="159" spans="1:12" ht="14.25" customHeight="1">
      <c r="A159" s="17" t="s">
        <v>11</v>
      </c>
      <c r="B159" s="14">
        <v>66</v>
      </c>
      <c r="C159" s="15" t="s">
        <v>84</v>
      </c>
      <c r="D159" s="94">
        <f t="shared" ref="D159:L159" si="29">D158</f>
        <v>80000</v>
      </c>
      <c r="E159" s="67">
        <f t="shared" si="29"/>
        <v>0</v>
      </c>
      <c r="F159" s="94">
        <f t="shared" si="29"/>
        <v>40000</v>
      </c>
      <c r="G159" s="67">
        <f t="shared" si="29"/>
        <v>0</v>
      </c>
      <c r="H159" s="94">
        <f t="shared" si="29"/>
        <v>40000</v>
      </c>
      <c r="I159" s="67">
        <f t="shared" si="29"/>
        <v>0</v>
      </c>
      <c r="J159" s="94">
        <f t="shared" si="29"/>
        <v>40000</v>
      </c>
      <c r="K159" s="67">
        <f t="shared" si="29"/>
        <v>0</v>
      </c>
      <c r="L159" s="94">
        <f t="shared" si="29"/>
        <v>40000</v>
      </c>
    </row>
    <row r="160" spans="1:12" ht="14.25" customHeight="1">
      <c r="A160" s="17" t="s">
        <v>11</v>
      </c>
      <c r="B160" s="27">
        <v>0.8</v>
      </c>
      <c r="C160" s="18" t="s">
        <v>73</v>
      </c>
      <c r="D160" s="73">
        <f t="shared" ref="D160:L160" si="30">D153+D159</f>
        <v>80103</v>
      </c>
      <c r="E160" s="78">
        <f t="shared" si="30"/>
        <v>0</v>
      </c>
      <c r="F160" s="73">
        <f t="shared" si="30"/>
        <v>41000</v>
      </c>
      <c r="G160" s="78">
        <f t="shared" si="30"/>
        <v>0</v>
      </c>
      <c r="H160" s="73">
        <f t="shared" si="30"/>
        <v>41000</v>
      </c>
      <c r="I160" s="78">
        <f t="shared" si="30"/>
        <v>0</v>
      </c>
      <c r="J160" s="73">
        <f t="shared" si="30"/>
        <v>41000</v>
      </c>
      <c r="K160" s="78">
        <f t="shared" si="30"/>
        <v>0</v>
      </c>
      <c r="L160" s="73">
        <f t="shared" si="30"/>
        <v>41000</v>
      </c>
    </row>
    <row r="161" spans="1:12" ht="14.25" customHeight="1">
      <c r="A161" s="38" t="s">
        <v>11</v>
      </c>
      <c r="B161" s="97">
        <v>2401</v>
      </c>
      <c r="C161" s="41" t="s">
        <v>14</v>
      </c>
      <c r="D161" s="86">
        <f t="shared" ref="D161:L161" si="31">D160+D148+D111+D98++D92+D60</f>
        <v>201648</v>
      </c>
      <c r="E161" s="86">
        <f t="shared" si="31"/>
        <v>116022</v>
      </c>
      <c r="F161" s="86">
        <f t="shared" si="31"/>
        <v>162952</v>
      </c>
      <c r="G161" s="86">
        <f t="shared" si="31"/>
        <v>135858</v>
      </c>
      <c r="H161" s="86">
        <f t="shared" si="31"/>
        <v>162952</v>
      </c>
      <c r="I161" s="86">
        <f t="shared" si="31"/>
        <v>135858</v>
      </c>
      <c r="J161" s="86">
        <f t="shared" si="31"/>
        <v>764846</v>
      </c>
      <c r="K161" s="86">
        <f t="shared" si="31"/>
        <v>170272</v>
      </c>
      <c r="L161" s="86">
        <f t="shared" si="31"/>
        <v>935118</v>
      </c>
    </row>
    <row r="162" spans="1:12" ht="3" customHeight="1">
      <c r="A162" s="17"/>
      <c r="B162" s="25"/>
      <c r="C162" s="15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>
      <c r="A163" s="17" t="s">
        <v>13</v>
      </c>
      <c r="B163" s="25">
        <v>2435</v>
      </c>
      <c r="C163" s="18" t="s">
        <v>1</v>
      </c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>
      <c r="A164" s="17"/>
      <c r="B164" s="28">
        <v>1</v>
      </c>
      <c r="C164" s="15" t="s">
        <v>78</v>
      </c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>
      <c r="A165" s="17"/>
      <c r="B165" s="29">
        <v>1.101</v>
      </c>
      <c r="C165" s="18" t="s">
        <v>75</v>
      </c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>
      <c r="A166" s="17"/>
      <c r="B166" s="23">
        <v>65</v>
      </c>
      <c r="C166" s="15" t="s">
        <v>130</v>
      </c>
      <c r="D166" s="44"/>
      <c r="E166" s="45"/>
      <c r="F166" s="45"/>
      <c r="G166" s="45"/>
      <c r="H166" s="45"/>
      <c r="I166" s="45"/>
      <c r="J166" s="45"/>
      <c r="K166" s="45"/>
      <c r="L166" s="45"/>
    </row>
    <row r="167" spans="1:12">
      <c r="A167" s="17"/>
      <c r="B167" s="16" t="s">
        <v>76</v>
      </c>
      <c r="C167" s="15" t="s">
        <v>19</v>
      </c>
      <c r="D167" s="110">
        <v>976</v>
      </c>
      <c r="E167" s="66">
        <v>0</v>
      </c>
      <c r="F167" s="93">
        <v>800</v>
      </c>
      <c r="G167" s="66">
        <v>0</v>
      </c>
      <c r="H167" s="72">
        <v>800</v>
      </c>
      <c r="I167" s="66">
        <v>0</v>
      </c>
      <c r="J167" s="72">
        <v>1800</v>
      </c>
      <c r="K167" s="66">
        <v>0</v>
      </c>
      <c r="L167" s="72">
        <f>SUM(J167:K167)</f>
        <v>1800</v>
      </c>
    </row>
    <row r="168" spans="1:12">
      <c r="A168" s="17"/>
      <c r="B168" s="16" t="s">
        <v>77</v>
      </c>
      <c r="C168" s="15" t="s">
        <v>49</v>
      </c>
      <c r="D168" s="62">
        <v>840</v>
      </c>
      <c r="E168" s="63">
        <v>0</v>
      </c>
      <c r="F168" s="64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f>SUM(J168:K168)</f>
        <v>0</v>
      </c>
    </row>
    <row r="169" spans="1:12" ht="25.5">
      <c r="A169" s="17" t="s">
        <v>11</v>
      </c>
      <c r="B169" s="23">
        <v>65</v>
      </c>
      <c r="C169" s="15" t="s">
        <v>100</v>
      </c>
      <c r="D169" s="73">
        <f t="shared" ref="D169:L169" si="32">SUM(D166:D168)</f>
        <v>1816</v>
      </c>
      <c r="E169" s="78">
        <f t="shared" si="32"/>
        <v>0</v>
      </c>
      <c r="F169" s="73">
        <f t="shared" si="32"/>
        <v>800</v>
      </c>
      <c r="G169" s="78">
        <f t="shared" si="32"/>
        <v>0</v>
      </c>
      <c r="H169" s="73">
        <f t="shared" si="32"/>
        <v>800</v>
      </c>
      <c r="I169" s="78">
        <f t="shared" si="32"/>
        <v>0</v>
      </c>
      <c r="J169" s="73">
        <f t="shared" si="32"/>
        <v>1800</v>
      </c>
      <c r="K169" s="78">
        <f t="shared" si="32"/>
        <v>0</v>
      </c>
      <c r="L169" s="73">
        <f t="shared" si="32"/>
        <v>1800</v>
      </c>
    </row>
    <row r="170" spans="1:12">
      <c r="A170" s="17" t="s">
        <v>11</v>
      </c>
      <c r="B170" s="29">
        <v>1.101</v>
      </c>
      <c r="C170" s="18" t="s">
        <v>75</v>
      </c>
      <c r="D170" s="73">
        <f t="shared" ref="D170:L172" si="33">D169</f>
        <v>1816</v>
      </c>
      <c r="E170" s="78">
        <f t="shared" si="33"/>
        <v>0</v>
      </c>
      <c r="F170" s="73">
        <f t="shared" si="33"/>
        <v>800</v>
      </c>
      <c r="G170" s="78">
        <f t="shared" si="33"/>
        <v>0</v>
      </c>
      <c r="H170" s="73">
        <f t="shared" si="33"/>
        <v>800</v>
      </c>
      <c r="I170" s="78">
        <f t="shared" si="33"/>
        <v>0</v>
      </c>
      <c r="J170" s="73">
        <f t="shared" si="33"/>
        <v>1800</v>
      </c>
      <c r="K170" s="78">
        <f t="shared" si="33"/>
        <v>0</v>
      </c>
      <c r="L170" s="73">
        <f t="shared" si="33"/>
        <v>1800</v>
      </c>
    </row>
    <row r="171" spans="1:12">
      <c r="A171" s="17" t="s">
        <v>11</v>
      </c>
      <c r="B171" s="28">
        <v>1</v>
      </c>
      <c r="C171" s="15" t="s">
        <v>78</v>
      </c>
      <c r="D171" s="94">
        <f t="shared" si="33"/>
        <v>1816</v>
      </c>
      <c r="E171" s="67">
        <f t="shared" si="33"/>
        <v>0</v>
      </c>
      <c r="F171" s="94">
        <f t="shared" si="33"/>
        <v>800</v>
      </c>
      <c r="G171" s="67">
        <f t="shared" si="33"/>
        <v>0</v>
      </c>
      <c r="H171" s="94">
        <f t="shared" si="33"/>
        <v>800</v>
      </c>
      <c r="I171" s="67">
        <f t="shared" si="33"/>
        <v>0</v>
      </c>
      <c r="J171" s="94">
        <f t="shared" si="33"/>
        <v>1800</v>
      </c>
      <c r="K171" s="67">
        <f t="shared" si="33"/>
        <v>0</v>
      </c>
      <c r="L171" s="94">
        <f t="shared" si="33"/>
        <v>1800</v>
      </c>
    </row>
    <row r="172" spans="1:12">
      <c r="A172" s="38" t="s">
        <v>11</v>
      </c>
      <c r="B172" s="19">
        <v>2435</v>
      </c>
      <c r="C172" s="13" t="s">
        <v>1</v>
      </c>
      <c r="D172" s="72">
        <f t="shared" si="33"/>
        <v>1816</v>
      </c>
      <c r="E172" s="66">
        <f t="shared" si="33"/>
        <v>0</v>
      </c>
      <c r="F172" s="72">
        <f t="shared" si="33"/>
        <v>800</v>
      </c>
      <c r="G172" s="66">
        <f t="shared" si="33"/>
        <v>0</v>
      </c>
      <c r="H172" s="72">
        <f t="shared" si="33"/>
        <v>800</v>
      </c>
      <c r="I172" s="66">
        <f t="shared" si="33"/>
        <v>0</v>
      </c>
      <c r="J172" s="72">
        <f t="shared" si="33"/>
        <v>1800</v>
      </c>
      <c r="K172" s="66">
        <f t="shared" si="33"/>
        <v>0</v>
      </c>
      <c r="L172" s="72">
        <f t="shared" si="33"/>
        <v>1800</v>
      </c>
    </row>
    <row r="173" spans="1:12">
      <c r="A173" s="36" t="s">
        <v>11</v>
      </c>
      <c r="B173" s="31"/>
      <c r="C173" s="32" t="s">
        <v>12</v>
      </c>
      <c r="D173" s="73">
        <f t="shared" ref="D173:L173" si="34">D172+D161</f>
        <v>203464</v>
      </c>
      <c r="E173" s="73">
        <f t="shared" si="34"/>
        <v>116022</v>
      </c>
      <c r="F173" s="73">
        <f t="shared" si="34"/>
        <v>163752</v>
      </c>
      <c r="G173" s="73">
        <f t="shared" si="34"/>
        <v>135858</v>
      </c>
      <c r="H173" s="73">
        <f t="shared" si="34"/>
        <v>163752</v>
      </c>
      <c r="I173" s="73">
        <f t="shared" si="34"/>
        <v>135858</v>
      </c>
      <c r="J173" s="73">
        <f t="shared" si="34"/>
        <v>766646</v>
      </c>
      <c r="K173" s="73">
        <f t="shared" si="34"/>
        <v>170272</v>
      </c>
      <c r="L173" s="73">
        <f t="shared" si="34"/>
        <v>936918</v>
      </c>
    </row>
    <row r="174" spans="1:12">
      <c r="B174" s="19"/>
      <c r="C174" s="13"/>
      <c r="D174" s="39"/>
      <c r="F174" s="39"/>
      <c r="G174" s="39"/>
      <c r="H174" s="39"/>
      <c r="I174" s="39"/>
      <c r="J174" s="39"/>
      <c r="K174" s="39"/>
      <c r="L174" s="39"/>
    </row>
    <row r="175" spans="1:12">
      <c r="C175" s="13" t="s">
        <v>79</v>
      </c>
      <c r="D175" s="44"/>
      <c r="F175" s="44"/>
      <c r="G175" s="44"/>
      <c r="H175" s="44"/>
      <c r="I175" s="44"/>
      <c r="J175" s="44"/>
      <c r="K175" s="44"/>
      <c r="L175" s="44"/>
    </row>
    <row r="176" spans="1:12" ht="25.5">
      <c r="A176" s="4" t="s">
        <v>13</v>
      </c>
      <c r="B176" s="19">
        <v>4401</v>
      </c>
      <c r="C176" s="13" t="s">
        <v>119</v>
      </c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>
      <c r="A177" s="17"/>
      <c r="B177" s="33">
        <v>0.8</v>
      </c>
      <c r="C177" s="18" t="s">
        <v>73</v>
      </c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>
      <c r="A178" s="17"/>
      <c r="B178" s="23">
        <v>16</v>
      </c>
      <c r="C178" s="15" t="s">
        <v>16</v>
      </c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39" customHeight="1">
      <c r="B179" s="118" t="s">
        <v>104</v>
      </c>
      <c r="C179" s="70" t="s">
        <v>134</v>
      </c>
      <c r="D179" s="62">
        <v>10000</v>
      </c>
      <c r="E179" s="63">
        <v>0</v>
      </c>
      <c r="F179" s="62">
        <v>5000</v>
      </c>
      <c r="G179" s="63">
        <v>0</v>
      </c>
      <c r="H179" s="111">
        <v>5000</v>
      </c>
      <c r="I179" s="63">
        <v>0</v>
      </c>
      <c r="J179" s="63">
        <v>0</v>
      </c>
      <c r="K179" s="63">
        <v>0</v>
      </c>
      <c r="L179" s="63">
        <f>SUM(J179:K179)</f>
        <v>0</v>
      </c>
    </row>
    <row r="180" spans="1:12" ht="25.5">
      <c r="A180" s="17"/>
      <c r="B180" s="118" t="s">
        <v>112</v>
      </c>
      <c r="C180" s="70" t="s">
        <v>117</v>
      </c>
      <c r="D180" s="63">
        <v>0</v>
      </c>
      <c r="E180" s="63">
        <v>0</v>
      </c>
      <c r="F180" s="62">
        <v>500</v>
      </c>
      <c r="G180" s="63">
        <v>0</v>
      </c>
      <c r="H180" s="62">
        <v>500</v>
      </c>
      <c r="I180" s="63">
        <v>0</v>
      </c>
      <c r="J180" s="63">
        <v>0</v>
      </c>
      <c r="K180" s="63">
        <v>0</v>
      </c>
      <c r="L180" s="63">
        <f>SUM(J180:K180)</f>
        <v>0</v>
      </c>
    </row>
    <row r="181" spans="1:12">
      <c r="A181" s="17" t="s">
        <v>11</v>
      </c>
      <c r="B181" s="23">
        <v>16</v>
      </c>
      <c r="C181" s="15" t="s">
        <v>16</v>
      </c>
      <c r="D181" s="73">
        <f t="shared" ref="D181:L181" si="35">SUM(D179:D180)</f>
        <v>10000</v>
      </c>
      <c r="E181" s="78">
        <f t="shared" si="35"/>
        <v>0</v>
      </c>
      <c r="F181" s="73">
        <f t="shared" si="35"/>
        <v>5500</v>
      </c>
      <c r="G181" s="78">
        <f t="shared" si="35"/>
        <v>0</v>
      </c>
      <c r="H181" s="73">
        <f t="shared" si="35"/>
        <v>5500</v>
      </c>
      <c r="I181" s="78">
        <f t="shared" si="35"/>
        <v>0</v>
      </c>
      <c r="J181" s="78">
        <f t="shared" si="35"/>
        <v>0</v>
      </c>
      <c r="K181" s="78">
        <f t="shared" si="35"/>
        <v>0</v>
      </c>
      <c r="L181" s="78">
        <f t="shared" si="35"/>
        <v>0</v>
      </c>
    </row>
    <row r="182" spans="1:12">
      <c r="A182" s="17" t="s">
        <v>11</v>
      </c>
      <c r="B182" s="33">
        <v>0.8</v>
      </c>
      <c r="C182" s="18" t="s">
        <v>73</v>
      </c>
      <c r="D182" s="62">
        <f t="shared" ref="D182:L183" si="36">D181</f>
        <v>10000</v>
      </c>
      <c r="E182" s="63">
        <f t="shared" si="36"/>
        <v>0</v>
      </c>
      <c r="F182" s="62">
        <f t="shared" si="36"/>
        <v>5500</v>
      </c>
      <c r="G182" s="63">
        <f t="shared" si="36"/>
        <v>0</v>
      </c>
      <c r="H182" s="62">
        <f t="shared" si="36"/>
        <v>5500</v>
      </c>
      <c r="I182" s="63">
        <f t="shared" si="36"/>
        <v>0</v>
      </c>
      <c r="J182" s="63">
        <f t="shared" si="36"/>
        <v>0</v>
      </c>
      <c r="K182" s="63">
        <f t="shared" si="36"/>
        <v>0</v>
      </c>
      <c r="L182" s="63">
        <f t="shared" si="36"/>
        <v>0</v>
      </c>
    </row>
    <row r="183" spans="1:12" ht="25.5">
      <c r="A183" s="17" t="s">
        <v>11</v>
      </c>
      <c r="B183" s="25">
        <v>4401</v>
      </c>
      <c r="C183" s="18" t="s">
        <v>119</v>
      </c>
      <c r="D183" s="86">
        <f t="shared" si="36"/>
        <v>10000</v>
      </c>
      <c r="E183" s="76">
        <f t="shared" si="36"/>
        <v>0</v>
      </c>
      <c r="F183" s="86">
        <f t="shared" si="36"/>
        <v>5500</v>
      </c>
      <c r="G183" s="76">
        <f t="shared" si="36"/>
        <v>0</v>
      </c>
      <c r="H183" s="86">
        <f t="shared" si="36"/>
        <v>5500</v>
      </c>
      <c r="I183" s="76">
        <f t="shared" si="36"/>
        <v>0</v>
      </c>
      <c r="J183" s="76">
        <f t="shared" si="36"/>
        <v>0</v>
      </c>
      <c r="K183" s="76">
        <f t="shared" si="36"/>
        <v>0</v>
      </c>
      <c r="L183" s="76">
        <f t="shared" si="36"/>
        <v>0</v>
      </c>
    </row>
    <row r="184" spans="1:12">
      <c r="A184" s="17"/>
      <c r="B184" s="25"/>
      <c r="C184" s="15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27" customHeight="1">
      <c r="A185" s="17" t="s">
        <v>13</v>
      </c>
      <c r="B185" s="25">
        <v>4435</v>
      </c>
      <c r="C185" s="34" t="s">
        <v>3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>
      <c r="A186" s="17"/>
      <c r="B186" s="28">
        <v>1</v>
      </c>
      <c r="C186" s="15" t="s">
        <v>78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>
      <c r="A187" s="17"/>
      <c r="B187" s="33">
        <v>1.101</v>
      </c>
      <c r="C187" s="34" t="s">
        <v>81</v>
      </c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25.5">
      <c r="A188" s="38"/>
      <c r="B188" s="119" t="s">
        <v>110</v>
      </c>
      <c r="C188" s="105" t="s">
        <v>111</v>
      </c>
      <c r="D188" s="67">
        <v>0</v>
      </c>
      <c r="E188" s="67">
        <v>0</v>
      </c>
      <c r="F188" s="94">
        <v>4000</v>
      </c>
      <c r="G188" s="67">
        <v>0</v>
      </c>
      <c r="H188" s="94">
        <v>4000</v>
      </c>
      <c r="I188" s="67">
        <v>0</v>
      </c>
      <c r="J188" s="67">
        <v>0</v>
      </c>
      <c r="K188" s="67">
        <v>0</v>
      </c>
      <c r="L188" s="67">
        <f>SUM(J188:K188)</f>
        <v>0</v>
      </c>
    </row>
    <row r="189" spans="1:12">
      <c r="A189" s="17" t="s">
        <v>11</v>
      </c>
      <c r="B189" s="33">
        <v>1.101</v>
      </c>
      <c r="C189" s="34" t="s">
        <v>81</v>
      </c>
      <c r="D189" s="67">
        <f t="shared" ref="D189:L189" si="37">SUM(D187:D188)</f>
        <v>0</v>
      </c>
      <c r="E189" s="67">
        <f t="shared" si="37"/>
        <v>0</v>
      </c>
      <c r="F189" s="94">
        <f t="shared" si="37"/>
        <v>4000</v>
      </c>
      <c r="G189" s="67">
        <f t="shared" si="37"/>
        <v>0</v>
      </c>
      <c r="H189" s="94">
        <f t="shared" si="37"/>
        <v>4000</v>
      </c>
      <c r="I189" s="67">
        <f t="shared" si="37"/>
        <v>0</v>
      </c>
      <c r="J189" s="67">
        <f t="shared" si="37"/>
        <v>0</v>
      </c>
      <c r="K189" s="67">
        <f t="shared" si="37"/>
        <v>0</v>
      </c>
      <c r="L189" s="67">
        <f t="shared" si="37"/>
        <v>0</v>
      </c>
    </row>
    <row r="190" spans="1:12">
      <c r="A190" s="4" t="s">
        <v>11</v>
      </c>
      <c r="B190" s="28">
        <v>1</v>
      </c>
      <c r="C190" s="15" t="s">
        <v>78</v>
      </c>
      <c r="D190" s="78">
        <f t="shared" ref="D190:L191" si="38">D189</f>
        <v>0</v>
      </c>
      <c r="E190" s="78">
        <f t="shared" si="38"/>
        <v>0</v>
      </c>
      <c r="F190" s="73">
        <f t="shared" si="38"/>
        <v>4000</v>
      </c>
      <c r="G190" s="78">
        <f t="shared" si="38"/>
        <v>0</v>
      </c>
      <c r="H190" s="73">
        <f t="shared" si="38"/>
        <v>4000</v>
      </c>
      <c r="I190" s="78">
        <f t="shared" si="38"/>
        <v>0</v>
      </c>
      <c r="J190" s="78">
        <f t="shared" si="38"/>
        <v>0</v>
      </c>
      <c r="K190" s="78">
        <f t="shared" si="38"/>
        <v>0</v>
      </c>
      <c r="L190" s="78">
        <f t="shared" si="38"/>
        <v>0</v>
      </c>
    </row>
    <row r="191" spans="1:12" ht="27" customHeight="1">
      <c r="A191" s="17" t="s">
        <v>11</v>
      </c>
      <c r="B191" s="25">
        <v>4435</v>
      </c>
      <c r="C191" s="21" t="s">
        <v>3</v>
      </c>
      <c r="D191" s="78">
        <f t="shared" si="38"/>
        <v>0</v>
      </c>
      <c r="E191" s="78">
        <f t="shared" si="38"/>
        <v>0</v>
      </c>
      <c r="F191" s="73">
        <f t="shared" si="38"/>
        <v>4000</v>
      </c>
      <c r="G191" s="78">
        <f t="shared" si="38"/>
        <v>0</v>
      </c>
      <c r="H191" s="73">
        <f t="shared" si="38"/>
        <v>4000</v>
      </c>
      <c r="I191" s="78">
        <f t="shared" si="38"/>
        <v>0</v>
      </c>
      <c r="J191" s="78">
        <f t="shared" si="38"/>
        <v>0</v>
      </c>
      <c r="K191" s="78">
        <f t="shared" si="38"/>
        <v>0</v>
      </c>
      <c r="L191" s="78">
        <f t="shared" si="38"/>
        <v>0</v>
      </c>
    </row>
    <row r="192" spans="1:12">
      <c r="A192" s="36" t="s">
        <v>11</v>
      </c>
      <c r="B192" s="31"/>
      <c r="C192" s="35" t="s">
        <v>79</v>
      </c>
      <c r="D192" s="93">
        <f t="shared" ref="D192:L192" si="39">D191+D183</f>
        <v>10000</v>
      </c>
      <c r="E192" s="65">
        <f t="shared" si="39"/>
        <v>0</v>
      </c>
      <c r="F192" s="93">
        <f t="shared" si="39"/>
        <v>9500</v>
      </c>
      <c r="G192" s="65">
        <f t="shared" si="39"/>
        <v>0</v>
      </c>
      <c r="H192" s="93">
        <f t="shared" si="39"/>
        <v>9500</v>
      </c>
      <c r="I192" s="65">
        <f t="shared" si="39"/>
        <v>0</v>
      </c>
      <c r="J192" s="65">
        <f t="shared" si="39"/>
        <v>0</v>
      </c>
      <c r="K192" s="65">
        <f t="shared" si="39"/>
        <v>0</v>
      </c>
      <c r="L192" s="65">
        <f t="shared" si="39"/>
        <v>0</v>
      </c>
    </row>
    <row r="193" spans="1:12">
      <c r="A193" s="36" t="s">
        <v>11</v>
      </c>
      <c r="B193" s="31"/>
      <c r="C193" s="35" t="s">
        <v>4</v>
      </c>
      <c r="D193" s="75">
        <f t="shared" ref="D193:L193" si="40">D192+D173</f>
        <v>213464</v>
      </c>
      <c r="E193" s="75">
        <f t="shared" si="40"/>
        <v>116022</v>
      </c>
      <c r="F193" s="86">
        <f t="shared" si="40"/>
        <v>173252</v>
      </c>
      <c r="G193" s="75">
        <f t="shared" si="40"/>
        <v>135858</v>
      </c>
      <c r="H193" s="75">
        <f t="shared" si="40"/>
        <v>173252</v>
      </c>
      <c r="I193" s="75">
        <f t="shared" si="40"/>
        <v>135858</v>
      </c>
      <c r="J193" s="86">
        <f t="shared" si="40"/>
        <v>766646</v>
      </c>
      <c r="K193" s="75">
        <f t="shared" si="40"/>
        <v>170272</v>
      </c>
      <c r="L193" s="75">
        <f t="shared" si="40"/>
        <v>936918</v>
      </c>
    </row>
    <row r="194" spans="1:12">
      <c r="A194" s="98"/>
      <c r="B194" s="99"/>
      <c r="C194" s="100"/>
      <c r="D194" s="101"/>
      <c r="E194" s="101"/>
      <c r="F194" s="113"/>
      <c r="G194" s="101"/>
      <c r="H194" s="101"/>
      <c r="I194" s="101"/>
      <c r="J194" s="113"/>
      <c r="K194" s="101"/>
      <c r="L194" s="101"/>
    </row>
    <row r="195" spans="1:12" ht="25.5">
      <c r="A195" s="90" t="s">
        <v>122</v>
      </c>
      <c r="B195" s="91">
        <v>2401</v>
      </c>
      <c r="C195" s="92" t="s">
        <v>123</v>
      </c>
      <c r="D195" s="64">
        <v>0</v>
      </c>
      <c r="E195" s="71">
        <v>7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</row>
    <row r="196" spans="1:12">
      <c r="A196" s="90"/>
      <c r="B196" s="91"/>
      <c r="C196" s="92"/>
      <c r="D196" s="64"/>
      <c r="E196" s="71"/>
      <c r="F196" s="64"/>
      <c r="G196" s="64"/>
      <c r="H196" s="64"/>
      <c r="I196" s="64"/>
      <c r="J196" s="64"/>
      <c r="K196" s="64"/>
      <c r="L196" s="64"/>
    </row>
    <row r="197" spans="1:12">
      <c r="A197" s="90" t="s">
        <v>138</v>
      </c>
      <c r="B197" s="91" t="s">
        <v>136</v>
      </c>
      <c r="C197" s="92" t="s">
        <v>139</v>
      </c>
      <c r="D197" s="64"/>
      <c r="E197" s="71"/>
      <c r="F197" s="64"/>
      <c r="G197" s="64"/>
      <c r="H197" s="64"/>
      <c r="I197" s="64"/>
      <c r="J197" s="71">
        <v>1049</v>
      </c>
      <c r="K197" s="64"/>
      <c r="L197" s="64"/>
    </row>
    <row r="198" spans="1:12">
      <c r="A198" s="90"/>
      <c r="B198" s="91" t="s">
        <v>137</v>
      </c>
      <c r="C198" s="92" t="s">
        <v>139</v>
      </c>
      <c r="D198" s="64"/>
      <c r="E198" s="71"/>
      <c r="F198" s="64"/>
      <c r="G198" s="64"/>
      <c r="H198" s="64"/>
      <c r="I198" s="64"/>
      <c r="J198" s="71">
        <v>1951</v>
      </c>
      <c r="K198" s="64"/>
      <c r="L198" s="64"/>
    </row>
    <row r="199" spans="1:12">
      <c r="A199" s="38"/>
      <c r="B199" s="97"/>
      <c r="C199" s="102"/>
      <c r="D199" s="103"/>
      <c r="E199" s="103"/>
      <c r="F199" s="104"/>
      <c r="G199" s="103"/>
      <c r="H199" s="103"/>
      <c r="I199" s="103"/>
      <c r="J199" s="104"/>
      <c r="K199" s="103"/>
      <c r="L199" s="103"/>
    </row>
    <row r="200" spans="1:12">
      <c r="A200" s="17"/>
      <c r="B200" s="25"/>
      <c r="C200" s="89"/>
      <c r="D200" s="87"/>
      <c r="E200" s="87"/>
      <c r="F200" s="71"/>
      <c r="G200" s="87"/>
      <c r="H200" s="87"/>
      <c r="I200" s="87"/>
      <c r="J200" s="71"/>
      <c r="K200" s="87"/>
      <c r="L200" s="87"/>
    </row>
  </sheetData>
  <autoFilter ref="A15:L200"/>
  <mergeCells count="10">
    <mergeCell ref="A1:L1"/>
    <mergeCell ref="A2:L2"/>
    <mergeCell ref="J13:L13"/>
    <mergeCell ref="J14:L14"/>
    <mergeCell ref="H14:I14"/>
    <mergeCell ref="D14:E14"/>
    <mergeCell ref="F14:G14"/>
    <mergeCell ref="D13:E13"/>
    <mergeCell ref="F13:G13"/>
    <mergeCell ref="H13:I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3" orientation="landscape" blackAndWhite="1" useFirstPageNumber="1" r:id="rId1"/>
  <headerFooter alignWithMargins="0">
    <oddHeader xml:space="preserve">&amp;C   </oddHeader>
    <oddFooter>&amp;C&amp;"Times New Roman,Bold"   Vol-II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dem15</vt:lpstr>
      <vt:lpstr>'dem15'!ch</vt:lpstr>
      <vt:lpstr>'dem15'!chCap</vt:lpstr>
      <vt:lpstr>'dem15'!oap</vt:lpstr>
      <vt:lpstr>'dem15'!oapCap</vt:lpstr>
      <vt:lpstr>'dem15'!Print_Area</vt:lpstr>
      <vt:lpstr>'dem15'!Print_Titles</vt:lpstr>
      <vt:lpstr>'dem15'!voted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2014-06-16T06:19:08Z</cp:lastPrinted>
  <dcterms:created xsi:type="dcterms:W3CDTF">2004-06-02T16:17:18Z</dcterms:created>
  <dcterms:modified xsi:type="dcterms:W3CDTF">2014-06-16T06:19:09Z</dcterms:modified>
</cp:coreProperties>
</file>